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Use Case Canvas" sheetId="2" state="visible" r:id="rId4"/>
    <sheet name="Assessment" sheetId="3" state="visible" r:id="rId5"/>
    <sheet name="Hard Gates" sheetId="4" state="visible" r:id="rId6"/>
    <sheet name="Financial Model" sheetId="5" state="visible" r:id="rId7"/>
    <sheet name="Success Criteria" sheetId="6" state="visible" r:id="rId8"/>
    <sheet name="Scoreca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<sst xmlns="http://schemas.openxmlformats.org/spreadsheetml/2006/main" count="276" uniqueCount="271">
  <si>
    <t xml:space="preserve">Agentic AI Use Case Feasibility Evaluation</t>
  </si>
  <si>
    <t xml:space="preserve">A structured framework for IT leaders to evaluate whether a proposed agentic AI use case is worth pursuing</t>
  </si>
  <si>
    <t xml:space="preserve">HOW TO USE THIS WORKBOOK</t>
  </si>
  <si>
    <t xml:space="preserve">1. Complete the Use Case Canvas tab — if you cannot fill in every field, the use case is not well enough defined to evaluate.</t>
  </si>
  <si>
    <t xml:space="preserve">2. Score all questions on the Assessment tab (1–5 scale) using the rubrics provided. Yellow cells are your input areas.</t>
  </si>
  <si>
    <t xml:space="preserve">3. Complete the Hard Gates tab — any single 'Fail' is an automatic blocker regardless of score.</t>
  </si>
  <si>
    <t xml:space="preserve">4. Fill in the Financial Model tab with real numbers.</t>
  </si>
  <si>
    <t xml:space="preserve">5. Define success criteria on the Success Criteria tab before implementation begins.</t>
  </si>
  <si>
    <t xml:space="preserve">6. Review the Scorecard tab — it calculates your composite score and recommendation automatically.</t>
  </si>
  <si>
    <t xml:space="preserve">SCORING SCALE</t>
  </si>
  <si>
    <t xml:space="preserve">1 = Significant gap / high risk / no evidence</t>
  </si>
  <si>
    <t xml:space="preserve">2 = Partial / emerging / rough estimates only</t>
  </si>
  <si>
    <t xml:space="preserve">3 = Adequate / moderate / reasonable basis</t>
  </si>
  <si>
    <t xml:space="preserve">4 = Strong / solid evidence / well-positioned</t>
  </si>
  <si>
    <t xml:space="preserve">5 = Excellent / proven / compelling</t>
  </si>
  <si>
    <t xml:space="preserve">DIMENSION WEIGHTS</t>
  </si>
  <si>
    <t xml:space="preserve">Strategic &amp; Business Alignment: 25% — No business need = no project</t>
  </si>
  <si>
    <t xml:space="preserve">Process Readiness: 15% — Garbage process in = garbage agent out</t>
  </si>
  <si>
    <t xml:space="preserve">Technical Feasibility: 20% — Must be buildable</t>
  </si>
  <si>
    <t xml:space="preserve">Risk, Governance &amp; Compliance: 15% — Must be safe and legal (reverse-scored: higher = lower risk)</t>
  </si>
  <si>
    <t xml:space="preserve">Financial Viability: 15% — Must be fundable and worth it</t>
  </si>
  <si>
    <t xml:space="preserve">Organizational Readiness: 10% — Must be adoptable</t>
  </si>
  <si>
    <t xml:space="preserve">COMPOSITE SCORE INTERPRETATION</t>
  </si>
  <si>
    <t xml:space="preserve">4.0–5.0  STRONG GO — Proceed to funded pilot</t>
  </si>
  <si>
    <t xml:space="preserve">3.0–3.9  CONDITIONAL GO — Proceed with mitigation plan for weak dimensions</t>
  </si>
  <si>
    <t xml:space="preserve">2.0–2.9  NOT READY — Invest in readiness before re-evaluating</t>
  </si>
  <si>
    <t xml:space="preserve">1.0–1.9  NO GO — Fundamental misalignment; redirect effort</t>
  </si>
  <si>
    <t xml:space="preserve">COLOR LEGEND</t>
  </si>
  <si>
    <t xml:space="preserve">Yellow cells = your input areas (scores, text, Pass/Fail)</t>
  </si>
  <si>
    <t xml:space="preserve">Blue text = input values (financial model)</t>
  </si>
  <si>
    <t xml:space="preserve">Gray cells = auto-calculated (do not edit)</t>
  </si>
  <si>
    <t xml:space="preserve">USE CASE CANVAS</t>
  </si>
  <si>
    <t xml:space="preserve">USE CASE IDENTITY</t>
  </si>
  <si>
    <t xml:space="preserve">Use case name</t>
  </si>
  <si>
    <t xml:space="preserve">Sponsoring business unit</t>
  </si>
  <si>
    <t xml:space="preserve">Executive sponsor (name and title)</t>
  </si>
  <si>
    <t xml:space="preserve">Problem statement (one sentence: who has what problem, and the consequence of not solving it)</t>
  </si>
  <si>
    <t xml:space="preserve">Proposed agentic solution (one sentence: what would the agent do, using what tools, with what autonomy)</t>
  </si>
  <si>
    <t xml:space="preserve">CURRENT STATE</t>
  </si>
  <si>
    <t xml:space="preserve">How is this work done today?</t>
  </si>
  <si>
    <t xml:space="preserve">How many people are involved? (FTEs)</t>
  </si>
  <si>
    <t xml:space="preserve">Current volume (transactions/day, tickets/week, etc.)</t>
  </si>
  <si>
    <t xml:space="preserve">Current end-to-end cycle time (per unit of work)</t>
  </si>
  <si>
    <t xml:space="preserve">Current error/rework rate (%)</t>
  </si>
  <si>
    <t xml:space="preserve">Annual fully loaded cost of this work today ($)</t>
  </si>
  <si>
    <t xml:space="preserve">Known pain points</t>
  </si>
  <si>
    <t xml:space="preserve">PROPOSED AGENT BEHAVIOR</t>
  </si>
  <si>
    <t xml:space="preserve">What systems would the agent READ from?</t>
  </si>
  <si>
    <t xml:space="preserve">What systems would the agent WRITE to or act in?</t>
  </si>
  <si>
    <t xml:space="preserve">What tools would the agent use? (APIs, databases, email, ticketing, etc.)</t>
  </si>
  <si>
    <t xml:space="preserve">What decisions would the agent make AUTONOMOUSLY?</t>
  </si>
  <si>
    <t xml:space="preserve">What decisions require HUMAN APPROVAL before the agent acts?</t>
  </si>
  <si>
    <t xml:space="preserve">What happens when the agent encounters something it cannot handle?</t>
  </si>
  <si>
    <t xml:space="preserve">Who is the human in the loop, and what is their role?</t>
  </si>
  <si>
    <t xml:space="preserve">What is the expected autonomy level? (Copilot / Semi-autonomous / Fully autonomous)</t>
  </si>
  <si>
    <t xml:space="preserve">AGENTIC AI USE CASE — FEASIBILITY ASSESSMENT</t>
  </si>
  <si>
    <t xml:space="preserve">#</t>
  </si>
  <si>
    <t xml:space="preserve">Assessment Question</t>
  </si>
  <si>
    <t xml:space="preserve">Score
(1–5)</t>
  </si>
  <si>
    <t xml:space="preserve">Evidence / Notes</t>
  </si>
  <si>
    <t xml:space="preserve">D1: Strategic &amp; Business Alignment (Weight: 25%)</t>
  </si>
  <si>
    <t xml:space="preserve">Does this use case solve a meaningful business problem that leadership cares about, and is the timing right?</t>
  </si>
  <si>
    <t xml:space="preserve">Rubric:  1=No clear business alignment; solution looking for a problem  |  2=Loosely related to a business goal but not a priority  |  3=Supports a recognized business need; moderate executive interest  |  4=Directly tied to a strategic priority; active executive sponsorship  |  5=Mission-critical alignment; executive urgency; clear competitive impact</t>
  </si>
  <si>
    <t xml:space="preserve">Does this use case directly support a stated strategic priority, OKR, or executive mandate?</t>
  </si>
  <si>
    <t xml:space="preserve">Is the business problem significant enough that solving it would be noticed by customers, revenue, or operational leadership — not just IT?</t>
  </si>
  <si>
    <t xml:space="preserve">Is there a named executive sponsor with budget authority who is actively championing this use case?</t>
  </si>
  <si>
    <t xml:space="preserve">Is the timing right — is the organization ready to absorb this change now, or are competing initiatives likely to starve it of attention?</t>
  </si>
  <si>
    <t xml:space="preserve">Does this use case create a competitive advantage, or does it prevent a competitive disadvantage?</t>
  </si>
  <si>
    <t xml:space="preserve">Is the use case scoped narrowly enough to deliver value in a defined timeframe (ideally under 90 days for a pilot)?</t>
  </si>
  <si>
    <t xml:space="preserve">If successful, does this use case create a reusable pattern or capability that could be applied to adjacent processes?</t>
  </si>
  <si>
    <t xml:space="preserve">Has the cost of inaction been articulated — growing backlog, competitive erosion, compliance risk, or employee turnover?</t>
  </si>
  <si>
    <t xml:space="preserve">D1 DIMENSION AVERAGE</t>
  </si>
  <si>
    <t xml:space="preserve">D2: Process Readiness (Weight: 15%)</t>
  </si>
  <si>
    <t xml:space="preserve">Is the underlying process well enough understood, documented, and measured to be a good candidate for agentic automation?</t>
  </si>
  <si>
    <t xml:space="preserve">Rubric:  1=Process is undocumented, unstandardized, and heavily judgment-dependent  |  2=Partially documented; significant tribal knowledge; inconsistent execution  |  3=Documented and mostly standardized; some edge cases require human judgment  |  4=Well-documented, standardized, and measurable; most decisions are rule-based  |  5=Highly structured, fully instrumented, and almost entirely rule-based with clear exception paths</t>
  </si>
  <si>
    <t xml:space="preserve">Is the current process documented with clear steps, decision points, inputs, outputs, and exception paths?</t>
  </si>
  <si>
    <t xml:space="preserve">Are the business rules that govern decisions in this process explicit, codifiable, and stable — or are they tacit, judgment-heavy, and constantly changing?</t>
  </si>
  <si>
    <t xml:space="preserve">Is the process standardized across teams and locations, or does each group do it differently?</t>
  </si>
  <si>
    <t xml:space="preserve">Is the volume of work high enough and repetitive enough to justify the investment in an agentic solution?</t>
  </si>
  <si>
    <t xml:space="preserve">Are the inputs to this process structured (data fields, forms, APIs) or unstructured (free-text emails, scanned documents, verbal instructions)?</t>
  </si>
  <si>
    <t xml:space="preserve">What is the consequence of an error? (Low: rework an internal report. High: financial loss, regulatory violation, customer harm.)</t>
  </si>
  <si>
    <t xml:space="preserve">Is the current process already instrumented with metrics (cycle time, throughput, error rate, cost per transaction) that would serve as a baseline?</t>
  </si>
  <si>
    <t xml:space="preserve">Can the process be decomposed into a sequence of discrete, testable steps — or is it a single monolithic judgment call?</t>
  </si>
  <si>
    <t xml:space="preserve">Are process inputs and outputs well-defined enough that an agent's work can be objectively verified against expected results?</t>
  </si>
  <si>
    <t xml:space="preserve">D2 DIMENSION AVERAGE</t>
  </si>
  <si>
    <t xml:space="preserve">D3: Technical Feasibility (Weight: 20%)</t>
  </si>
  <si>
    <t xml:space="preserve">Can the organization actually build, deploy, and operate this agentic solution with available or obtainable technology, data, and skills?</t>
  </si>
  <si>
    <t xml:space="preserve">Rubric:  1=Major technical blockers; required data/systems are inaccessible; no relevant skills in-house  |  2=Significant gaps in data, integration, or skills that would require 6+ months of pre-work  |  3=Feasible with moderate effort; some integration work needed; skills available or trainable  |  4=Strong technical foundation; APIs available; data is good; team has relevant experience  |  5=Technically straightforward; proven in POC; team has built similar systems before</t>
  </si>
  <si>
    <t xml:space="preserve">Are the data sources the agent needs accessible via APIs, databases, or file systems — with appropriate permissions and acceptable latency?</t>
  </si>
  <si>
    <t xml:space="preserve">Is the data clean, consistent, and complete enough to support reliable decision-making — or will significant remediation be needed first?</t>
  </si>
  <si>
    <t xml:space="preserve">Do the target systems the agent will write to or act in support programmatic interaction (APIs, webhooks, RPA hooks)?</t>
  </si>
  <si>
    <t xml:space="preserve">Can the agent's actions be constrained with guardrails (scope limits, approval gates, rollback capabilities, rate limits)?</t>
  </si>
  <si>
    <t xml:space="preserve">Is the LLM or AI model capable of performing the required reasoning tasks at acceptable accuracy — based on POC testing, not assumption?</t>
  </si>
  <si>
    <t xml:space="preserve">Does the organization have (or can it acquire) the skills to build, test, deploy, and maintain an agentic system?</t>
  </si>
  <si>
    <t xml:space="preserve">Can the agent's behavior be logged, traced, and audited at every step — input, reasoning, and action?</t>
  </si>
  <si>
    <t xml:space="preserve">Is there a viable path to handle failure modes — graceful degradation, human fallback, and error notification?</t>
  </si>
  <si>
    <t xml:space="preserve">Can the solution be deployed in an environment meeting the organization's security, privacy, and data residency requirements?</t>
  </si>
  <si>
    <t xml:space="preserve">Has a proof of concept or spike been conducted that demonstrates the core capability works for this specific task?</t>
  </si>
  <si>
    <t xml:space="preserve">Is the agent's architecture designed to handle production-scale volume and concurrency without degradation?</t>
  </si>
  <si>
    <t xml:space="preserve">Has the token consumption and LLM API cost been modeled at production volume, including retries and multi-step reasoning chains?</t>
  </si>
  <si>
    <t xml:space="preserve">D3 DIMENSION AVERAGE</t>
  </si>
  <si>
    <t xml:space="preserve">D4: Risk, Governance &amp; Compliance (Weight: 15%)</t>
  </si>
  <si>
    <t xml:space="preserve">What could go wrong, how bad would it be, and can the organization manage those risks acceptably?</t>
  </si>
  <si>
    <t xml:space="preserve">Rubric:  1=High-risk domain; irreversible actions; sensitive data; heavy regulation; no governance framework  |  2=Significant risk; some irreversible actions; regulatory constraints; governance immature  |  3=Moderate risk; most actions reversible; standard data handling; governance exists but needs extension  |  4=Low risk; actions reversible or low-impact; no sensitive data; governance covers this  |  5=Minimal risk; internal-only; non-sensitive; fully reversible; strong governance and kill-switch</t>
  </si>
  <si>
    <t xml:space="preserve">If the agent makes an incorrect decision, what is the worst-case business impact — and is that impact reversible?</t>
  </si>
  <si>
    <t xml:space="preserve">Does the use case involve sensitive data (PII, PHI, financial, confidential) that introduces regulatory obligations or breach risk?</t>
  </si>
  <si>
    <t xml:space="preserve">Are there regulatory or compliance requirements (SOX, HIPAA, GDPR, industry-specific) that constrain how an autonomous agent can operate?</t>
  </si>
  <si>
    <t xml:space="preserve">Can the agent's decisions be explained to a regulator, auditor, customer, or executive — or is it a black box?</t>
  </si>
  <si>
    <t xml:space="preserve">Is there a clear escalation path when the agent encounters an edge case, ambiguous situation, or ethical gray area?</t>
  </si>
  <si>
    <t xml:space="preserve">Has a threat model been developed that considers adversarial inputs, prompt injection, data poisoning, and misuse of the agent's tool access?</t>
  </si>
  <si>
    <t xml:space="preserve">Are the agent's access permissions scoped to the minimum necessary — or does it require broad access creating a large blast radius?</t>
  </si>
  <si>
    <t xml:space="preserve">Is there an established AI governance framework, ethics review, or responsible AI policy that this use case can be evaluated under?</t>
  </si>
  <si>
    <t xml:space="preserve">Can the agent be shut down, paused, or rolled back instantly if something goes wrong in production?</t>
  </si>
  <si>
    <t xml:space="preserve">Has legal counsel reviewed the liability implications of autonomous agent decisions in this domain?</t>
  </si>
  <si>
    <t xml:space="preserve">Is there a data lineage and provenance trail so the source of every input the agent uses can be traced?</t>
  </si>
  <si>
    <t xml:space="preserve">D4 DIMENSION AVERAGE</t>
  </si>
  <si>
    <t xml:space="preserve">D5: Financial Viability (Weight: 15%)</t>
  </si>
  <si>
    <t xml:space="preserve">Does the math work? Will this use case generate enough measurable value to justify the investment — and can you prove it?</t>
  </si>
  <si>
    <t xml:space="preserve">Rubric:  1=No financial analysis; costs unknown; value is anecdotal  |  2=Rough estimates only; ROI uncertain; payback exceeds 18 months  |  3=Reasonable cost model; ROI is positive but modest; payback 12–18 months  |  4=Solid financial model; clear ROI; payback 6–12 months; funding identified  |  5=Compelling ROI; payback under 6 months; hard savings dominant; budget approved</t>
  </si>
  <si>
    <t xml:space="preserve">Can the current cost of the process (labor, errors, delays, opportunity cost) be quantified with real data — not estimates?</t>
  </si>
  <si>
    <t xml:space="preserve">Has a total cost of ownership been estimated — including development, infrastructure, LLM API costs, integration, testing, and ongoing maintenance?</t>
  </si>
  <si>
    <t xml:space="preserve">Is the projected ROI positive within 12 months, and is the payback period acceptable to the business?</t>
  </si>
  <si>
    <t xml:space="preserve">Are the value drivers primarily hard savings (FTE reduction, error elimination) or soft savings (speed, satisfaction) — and does leadership value both?</t>
  </si>
  <si>
    <t xml:space="preserve">Is the LLM/API cost per transaction sustainable at production volume, and has it been modeled with realistic token estimates?</t>
  </si>
  <si>
    <t xml:space="preserve">Has the cost of NOT doing this been articulated (growing backlog, competitive erosion, compliance risk)?</t>
  </si>
  <si>
    <t xml:space="preserve">Is there a funding mechanism identified (existing budget, new investment, shared services chargeback)?</t>
  </si>
  <si>
    <t xml:space="preserve">Have ongoing operational costs (monitoring, tuning, human-in-the-loop, model updates) been included in the TCO — not just build costs?</t>
  </si>
  <si>
    <t xml:space="preserve">D5 DIMENSION AVERAGE</t>
  </si>
  <si>
    <t xml:space="preserve">D6: Organizational Readiness &amp; Change Impact (Weight: 10%)</t>
  </si>
  <si>
    <t xml:space="preserve">Even if the technology works and the math checks out, is the organization prepared to adopt, support, and sustain this?</t>
  </si>
  <si>
    <t xml:space="preserve">Rubric:  1=No change plan; workforce resistance expected; single-team initiative; no operating model  |  2=Awareness of change need but no plan; limited stakeholder engagement; unclear ownership  |  3=Change plan in development; key stakeholders engaged; operating model being defined  |  4=Change plan in place; broad alignment; operating model defined; workforce impact addressed  |  5=Organization is change-ready; strong cross-functional support; operating model proven; workforce plan executed</t>
  </si>
  <si>
    <t xml:space="preserve">Will the people currently doing this work see the agent as a threat or as a relief — and has that been assessed honestly?</t>
  </si>
  <si>
    <t xml:space="preserve">Is there a change management plan that addresses communication, training, role redefinition, and transition timelines?</t>
  </si>
  <si>
    <t xml:space="preserve">Do the teams who will work alongside or supervise the agent trust AI outputs enough to rely on them?</t>
  </si>
  <si>
    <t xml:space="preserve">Is there a clear operating model for who owns the agent in production — monitoring, tuning, incident response, version updates?</t>
  </si>
  <si>
    <t xml:space="preserve">Has the organization successfully adopted a comparable technology change in the past 12 months?</t>
  </si>
  <si>
    <t xml:space="preserve">Are the right cross-functional stakeholders (IT, business, legal, compliance, HR) engaged and aligned?</t>
  </si>
  <si>
    <t xml:space="preserve">Is there a defined plan for what happens to the people whose work the agent takes over — redeployment, reskilling, or natural attrition?</t>
  </si>
  <si>
    <t xml:space="preserve">Is there a plan for sustained model and prompt maintenance — including monitoring for quality degradation and drift over time?</t>
  </si>
  <si>
    <t xml:space="preserve">D6 DIMENSION AVERAGE</t>
  </si>
  <si>
    <t xml:space="preserve">HARD GATES — PASS / FAIL (any single Fail = mandatory hold)</t>
  </si>
  <si>
    <t xml:space="preserve">Gate</t>
  </si>
  <si>
    <t xml:space="preserve">Gate Name</t>
  </si>
  <si>
    <t xml:space="preserve">Condition</t>
  </si>
  <si>
    <t xml:space="preserve">Result</t>
  </si>
  <si>
    <t xml:space="preserve">G1</t>
  </si>
  <si>
    <t xml:space="preserve">Executive Sponsor</t>
  </si>
  <si>
    <t xml:space="preserve">A named executive sponsor with budget authority is committed.</t>
  </si>
  <si>
    <t xml:space="preserve">G2</t>
  </si>
  <si>
    <t xml:space="preserve">Legal / Compliance Clearance</t>
  </si>
  <si>
    <t xml:space="preserve">Legal or compliance has confirmed there is no prohibition on using an autonomous agent in this domain.</t>
  </si>
  <si>
    <t xml:space="preserve">G3</t>
  </si>
  <si>
    <t xml:space="preserve">Reversibility / Human Override</t>
  </si>
  <si>
    <t xml:space="preserve">The agent's actions can be reversed, or a human can intervene before irreversible actions are taken.</t>
  </si>
  <si>
    <t xml:space="preserve">G4</t>
  </si>
  <si>
    <t xml:space="preserve">Data Access Is Lawful</t>
  </si>
  <si>
    <t xml:space="preserve">The data the agent needs can be accessed without violating privacy laws, contracts, or internal policies.</t>
  </si>
  <si>
    <t xml:space="preserve">G5</t>
  </si>
  <si>
    <t xml:space="preserve">Kill Switch Exists</t>
  </si>
  <si>
    <t xml:space="preserve">The agent can be stopped immediately in production without cascading failures.</t>
  </si>
  <si>
    <t xml:space="preserve">G6</t>
  </si>
  <si>
    <t xml:space="preserve">POC Evidence</t>
  </si>
  <si>
    <t xml:space="preserve">A proof of concept or benchmark has demonstrated that the core AI capability works for this specific task.</t>
  </si>
  <si>
    <t xml:space="preserve">G7</t>
  </si>
  <si>
    <t xml:space="preserve">Observability</t>
  </si>
  <si>
    <t xml:space="preserve">Every action the agent takes can be logged, traced, and audited after the fact.</t>
  </si>
  <si>
    <t xml:space="preserve">G8</t>
  </si>
  <si>
    <t xml:space="preserve">Liability Reviewed</t>
  </si>
  <si>
    <t xml:space="preserve">Legal counsel has reviewed the liability implications of autonomous agent decisions in this domain.</t>
  </si>
  <si>
    <t xml:space="preserve">GATE STATUS</t>
  </si>
  <si>
    <t xml:space="preserve">FINANCIAL MODEL</t>
  </si>
  <si>
    <t xml:space="preserve">CURRENT STATE — ANNUAL COST</t>
  </si>
  <si>
    <t xml:space="preserve">Cost Component</t>
  </si>
  <si>
    <t xml:space="preserve">Annual Cost ($)</t>
  </si>
  <si>
    <t xml:space="preserve">Labor — direct (FTEs × fully loaded cost)</t>
  </si>
  <si>
    <t xml:space="preserve">Labor — supervision / management</t>
  </si>
  <si>
    <t xml:space="preserve">Error / rework cost (error rate × volume × cost per error)</t>
  </si>
  <si>
    <t xml:space="preserve">Delay / SLA penalty cost</t>
  </si>
  <si>
    <t xml:space="preserve">Opportunity cost (revenue delayed or lost due to process speed)</t>
  </si>
  <si>
    <t xml:space="preserve">Tool / system licensing attributable to this process</t>
  </si>
  <si>
    <t xml:space="preserve">TOTAL CURRENT ANNUAL COST</t>
  </si>
  <si>
    <t xml:space="preserve">AGENTIC SOLUTION — COST MODEL</t>
  </si>
  <si>
    <t xml:space="preserve">One-Time ($)</t>
  </si>
  <si>
    <t xml:space="preserve">Annual Recurring ($)</t>
  </si>
  <si>
    <t xml:space="preserve">Development (internal labor)</t>
  </si>
  <si>
    <t xml:space="preserve">Development (external / vendor)</t>
  </si>
  <si>
    <t xml:space="preserve">LLM API costs (tokens × price × volume)</t>
  </si>
  <si>
    <t xml:space="preserve">Infrastructure (compute, hosting, storage)</t>
  </si>
  <si>
    <t xml:space="preserve">Integration development</t>
  </si>
  <si>
    <t xml:space="preserve">Testing and QA</t>
  </si>
  <si>
    <t xml:space="preserve">Change management and training</t>
  </si>
  <si>
    <t xml:space="preserve">Ongoing maintenance and tuning</t>
  </si>
  <si>
    <t xml:space="preserve">Monitoring and observability tooling</t>
  </si>
  <si>
    <t xml:space="preserve">Human-in-the-loop labor (review, escalation)</t>
  </si>
  <si>
    <t xml:space="preserve">TOTAL ONE-TIME INVESTMENT</t>
  </si>
  <si>
    <t xml:space="preserve">TOTAL ANNUAL OPERATING COST</t>
  </si>
  <si>
    <t xml:space="preserve">ROI SUMMARY</t>
  </si>
  <si>
    <t xml:space="preserve">Metric</t>
  </si>
  <si>
    <t xml:space="preserve">Value</t>
  </si>
  <si>
    <t xml:space="preserve">Total current annual cost</t>
  </si>
  <si>
    <t xml:space="preserve">Total one-time investment</t>
  </si>
  <si>
    <t xml:space="preserve">Total new annual operating cost</t>
  </si>
  <si>
    <t xml:space="preserve">Net annual benefit (current cost minus new operating cost)</t>
  </si>
  <si>
    <t xml:space="preserve">Payback period (months)</t>
  </si>
  <si>
    <t xml:space="preserve">Year 1 ROI</t>
  </si>
  <si>
    <t xml:space="preserve">3-Year NPV (10% discount rate)</t>
  </si>
  <si>
    <t xml:space="preserve">SUCCESS CRITERIA — DEFINE BEFORE IMPLEMENTATION</t>
  </si>
  <si>
    <t xml:space="preserve">QUANTITATIVE SUCCESS METRICS</t>
  </si>
  <si>
    <t xml:space="preserve">Current Baseline</t>
  </si>
  <si>
    <t xml:space="preserve">Minimum Threshold</t>
  </si>
  <si>
    <t xml:space="preserve">Target</t>
  </si>
  <si>
    <t xml:space="preserve">Stretch Goal</t>
  </si>
  <si>
    <t xml:space="preserve">Agent accuracy (% decisions matching expert)</t>
  </si>
  <si>
    <t xml:space="preserve">Cycle time reduction (%)</t>
  </si>
  <si>
    <t xml:space="preserve">Throughput increase (%)</t>
  </si>
  <si>
    <t xml:space="preserve">Error / rework rate</t>
  </si>
  <si>
    <t xml:space="preserve">Human intervention rate (% of cases)</t>
  </si>
  <si>
    <t xml:space="preserve">Cost per transaction ($)</t>
  </si>
  <si>
    <t xml:space="preserve">SLA compliance rate (%)</t>
  </si>
  <si>
    <t xml:space="preserve">First-contact resolution rate (%)</t>
  </si>
  <si>
    <t xml:space="preserve">QUALITATIVE SUCCESS CRITERIA</t>
  </si>
  <si>
    <t xml:space="preserve">Criterion</t>
  </si>
  <si>
    <t xml:space="preserve">How Measured</t>
  </si>
  <si>
    <t xml:space="preserve">Acceptable Outcome</t>
  </si>
  <si>
    <t xml:space="preserve">User trust and adoption</t>
  </si>
  <si>
    <t xml:space="preserve">Survey / usage analytics</t>
  </si>
  <si>
    <t xml:space="preserve">≥ 70% of eligible users actively using within 60 days</t>
  </si>
  <si>
    <t xml:space="preserve">Stakeholder satisfaction</t>
  </si>
  <si>
    <t xml:space="preserve">Sponsor and team feedback</t>
  </si>
  <si>
    <t xml:space="preserve">Sponsor confirms value; no requests to shut down</t>
  </si>
  <si>
    <t xml:space="preserve">Operational stability</t>
  </si>
  <si>
    <t xml:space="preserve">Incident count, unplanned interventions</t>
  </si>
  <si>
    <t xml:space="preserve">Zero critical incidents in first 30 days</t>
  </si>
  <si>
    <t xml:space="preserve">Auditability</t>
  </si>
  <si>
    <t xml:space="preserve">Audit team review</t>
  </si>
  <si>
    <t xml:space="preserve">All agent actions traceable; audit confirms compliance</t>
  </si>
  <si>
    <t xml:space="preserve">Graceful failure</t>
  </si>
  <si>
    <t xml:space="preserve">Edge case testing</t>
  </si>
  <si>
    <t xml:space="preserve">100% of edge cases route to human fallback</t>
  </si>
  <si>
    <t xml:space="preserve">PILOT GUARDRAILS</t>
  </si>
  <si>
    <t xml:space="preserve">Guardrail</t>
  </si>
  <si>
    <t xml:space="preserve">Specification</t>
  </si>
  <si>
    <t xml:space="preserve">Pilot duration (days)</t>
  </si>
  <si>
    <t xml:space="preserve">Pilot scope (team / region / transaction subset)</t>
  </si>
  <si>
    <t xml:space="preserve">Volume cap (max transactions per day during pilot)</t>
  </si>
  <si>
    <t xml:space="preserve">Human review rate — first 2 weeks (%)</t>
  </si>
  <si>
    <t xml:space="preserve">Human review rate — weeks 3+ (%)</t>
  </si>
  <si>
    <t xml:space="preserve">Rollback trigger (accuracy threshold for auto-pause)</t>
  </si>
  <si>
    <t xml:space="preserve">Decision checkpoint dates</t>
  </si>
  <si>
    <t xml:space="preserve">SCORECARD — FEASIBILITY SUMMARY</t>
  </si>
  <si>
    <t xml:space="preserve">Dimension</t>
  </si>
  <si>
    <t xml:space="preserve">Weight</t>
  </si>
  <si>
    <t xml:space="preserve">Avg Score</t>
  </si>
  <si>
    <t xml:space="preserve">Weighted Score</t>
  </si>
  <si>
    <t xml:space="preserve">Rating</t>
  </si>
  <si>
    <t xml:space="preserve">Interpretation</t>
  </si>
  <si>
    <t xml:space="preserve">D1: Strategic &amp; Business Alignment</t>
  </si>
  <si>
    <t xml:space="preserve">D2: Process Readiness</t>
  </si>
  <si>
    <t xml:space="preserve">D3: Technical Feasibility</t>
  </si>
  <si>
    <t xml:space="preserve">D4: Risk, Governance &amp; Compliance</t>
  </si>
  <si>
    <t xml:space="preserve">D5: Financial Viability</t>
  </si>
  <si>
    <t xml:space="preserve">D6: Organizational Readiness &amp; Change Impact</t>
  </si>
  <si>
    <t xml:space="preserve">COMPOSITE FEASIBILITY SCORE</t>
  </si>
  <si>
    <t xml:space="preserve">HARD GATE STATUS</t>
  </si>
  <si>
    <t xml:space="preserve">FINANCIAL SUMMARY</t>
  </si>
  <si>
    <t xml:space="preserve">Current annual cost</t>
  </si>
  <si>
    <t xml:space="preserve">One-time investment</t>
  </si>
  <si>
    <t xml:space="preserve">New annual operating cost</t>
  </si>
  <si>
    <t xml:space="preserve">Net annual benefit</t>
  </si>
  <si>
    <t xml:space="preserve">PRIORITY ATTENTION AREAS (lowest-scoring dimensions)</t>
  </si>
  <si>
    <t xml:space="preserve">Review the Assessment tab for the dimensions with the lowest average scores. Any dimension below 3.0 should have a mitigation plan before proceeding.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</si>
</sst>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\$#,##0"/>
    <numFmt numFmtId="167" formatCode="0.0"/>
    <numFmt numFmtId="168" formatCode="0.0%"/>
    <numFmt numFmtId="169" formatCode="0%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B2A4A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b val="true"/>
      <sz val="11"/>
      <color rgb="FF0D7377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8"/>
      <color rgb="FF888888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CC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92400E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E5090"/>
        <bgColor rgb="FF0D7377"/>
      </patternFill>
    </fill>
    <fill>
      <patternFill patternType="solid">
        <fgColor rgb="FFFFF2CC"/>
        <bgColor rgb="FFFFF3E0"/>
      </patternFill>
    </fill>
    <fill>
      <patternFill patternType="solid">
        <fgColor rgb="FF1B2A4A"/>
        <bgColor rgb="FF333333"/>
      </patternFill>
    </fill>
    <fill>
      <patternFill patternType="solid">
        <fgColor rgb="FFF2F2F2"/>
        <bgColor rgb="FFFFF3E0"/>
      </patternFill>
    </fill>
    <fill>
      <patternFill patternType="solid">
        <fgColor rgb="FF0D7377"/>
        <bgColor rgb="FF008080"/>
      </patternFill>
    </fill>
    <fill>
      <patternFill patternType="solid">
        <fgColor rgb="FFFFF3E0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7377"/>
      <rgbColor rgb="FFCCCCCC"/>
      <rgbColor rgb="FF888888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3E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74C3C"/>
      <rgbColor rgb="FF666666"/>
      <rgbColor rgb="FF969696"/>
      <rgbColor rgb="FF1B2A4A"/>
      <rgbColor rgb="FF27AE60"/>
      <rgbColor rgb="FF003300"/>
      <rgbColor rgb="FF333300"/>
      <rgbColor rgb="FF92400E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B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4" t="s">
        <v>3</v>
      </c>
    </row>
    <row r="7" customFormat="false" ht="15" hidden="false" customHeight="false" outlineLevel="0" collapsed="false">
      <c r="B7" s="4" t="s">
        <v>4</v>
      </c>
    </row>
    <row r="8" customFormat="false" ht="15" hidden="false" customHeight="false" outlineLevel="0" collapsed="false">
      <c r="B8" s="4" t="s">
        <v>5</v>
      </c>
    </row>
    <row r="9" customFormat="false" ht="15" hidden="false" customHeight="false" outlineLevel="0" collapsed="false">
      <c r="B9" s="4" t="s">
        <v>6</v>
      </c>
    </row>
    <row r="10" customFormat="false" ht="15" hidden="false" customHeight="false" outlineLevel="0" collapsed="false">
      <c r="B10" s="4" t="s">
        <v>7</v>
      </c>
    </row>
    <row r="11" customFormat="false" ht="15" hidden="false" customHeight="false" outlineLevel="0" collapsed="false">
      <c r="B11" s="4" t="s">
        <v>8</v>
      </c>
    </row>
    <row r="13" customFormat="false" ht="15" hidden="false" customHeight="false" outlineLevel="0" collapsed="false">
      <c r="B13" s="3" t="s">
        <v>9</v>
      </c>
    </row>
    <row r="14" customFormat="false" ht="15" hidden="false" customHeight="false" outlineLevel="0" collapsed="false">
      <c r="B14" s="4" t="s">
        <v>10</v>
      </c>
    </row>
    <row r="15" customFormat="false" ht="15" hidden="false" customHeight="false" outlineLevel="0" collapsed="false">
      <c r="B15" s="4" t="s">
        <v>11</v>
      </c>
    </row>
    <row r="16" customFormat="false" ht="15" hidden="false" customHeight="false" outlineLevel="0" collapsed="false">
      <c r="B16" s="4" t="s">
        <v>12</v>
      </c>
    </row>
    <row r="17" customFormat="false" ht="15" hidden="false" customHeight="false" outlineLevel="0" collapsed="false">
      <c r="B17" s="4" t="s">
        <v>13</v>
      </c>
    </row>
    <row r="18" customFormat="false" ht="15" hidden="false" customHeight="false" outlineLevel="0" collapsed="false">
      <c r="B18" s="4" t="s">
        <v>14</v>
      </c>
    </row>
    <row r="20" customFormat="false" ht="15" hidden="false" customHeight="false" outlineLevel="0" collapsed="false">
      <c r="B20" s="3" t="s">
        <v>15</v>
      </c>
    </row>
    <row r="21" customFormat="false" ht="15" hidden="false" customHeight="false" outlineLevel="0" collapsed="false">
      <c r="B21" s="4" t="s">
        <v>16</v>
      </c>
    </row>
    <row r="22" customFormat="false" ht="15" hidden="false" customHeight="false" outlineLevel="0" collapsed="false">
      <c r="B22" s="4" t="s">
        <v>17</v>
      </c>
    </row>
    <row r="23" customFormat="false" ht="15" hidden="false" customHeight="false" outlineLevel="0" collapsed="false">
      <c r="B23" s="4" t="s">
        <v>18</v>
      </c>
    </row>
    <row r="24" customFormat="false" ht="15" hidden="false" customHeight="false" outlineLevel="0" collapsed="false">
      <c r="B24" s="4" t="s">
        <v>19</v>
      </c>
    </row>
    <row r="25" customFormat="false" ht="15" hidden="false" customHeight="false" outlineLevel="0" collapsed="false">
      <c r="B25" s="4" t="s">
        <v>20</v>
      </c>
    </row>
    <row r="26" customFormat="false" ht="15" hidden="false" customHeight="false" outlineLevel="0" collapsed="false">
      <c r="B26" s="4" t="s">
        <v>21</v>
      </c>
    </row>
    <row r="28" customFormat="false" ht="15" hidden="false" customHeight="false" outlineLevel="0" collapsed="false">
      <c r="B28" s="3" t="s">
        <v>22</v>
      </c>
    </row>
    <row r="29" customFormat="false" ht="15" hidden="false" customHeight="false" outlineLevel="0" collapsed="false">
      <c r="B29" s="4" t="s">
        <v>23</v>
      </c>
    </row>
    <row r="30" customFormat="false" ht="15" hidden="false" customHeight="false" outlineLevel="0" collapsed="false">
      <c r="B30" s="4" t="s">
        <v>24</v>
      </c>
    </row>
    <row r="31" customFormat="false" ht="15" hidden="false" customHeight="false" outlineLevel="0" collapsed="false">
      <c r="B31" s="4" t="s">
        <v>25</v>
      </c>
    </row>
    <row r="32" customFormat="false" ht="15" hidden="false" customHeight="false" outlineLevel="0" collapsed="false">
      <c r="B32" s="4" t="s">
        <v>26</v>
      </c>
    </row>
    <row r="34" customFormat="false" ht="15" hidden="false" customHeight="false" outlineLevel="0" collapsed="false">
      <c r="B34" s="3" t="s">
        <v>27</v>
      </c>
    </row>
    <row r="35" customFormat="false" ht="15" hidden="false" customHeight="false" outlineLevel="0" collapsed="false">
      <c r="B35" s="4" t="s">
        <v>28</v>
      </c>
    </row>
    <row r="36" customFormat="false" ht="15" hidden="false" customHeight="false" outlineLevel="0" collapsed="false">
      <c r="B36" s="4" t="s">
        <v>29</v>
      </c>
    </row>
    <row r="37" customFormat="false" ht="15" hidden="false" customHeight="false" outlineLevel="0" collapsed="false">
      <c r="B37" s="4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7377"/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65"/>
  </cols>
  <sheetData>
    <row r="1" customFormat="false" ht="17.35" hidden="false" customHeight="false" outlineLevel="0" collapsed="false">
      <c r="B1" s="5" t="s">
        <v>31</v>
      </c>
      <c r="C1" s="5"/>
    </row>
    <row r="3" customFormat="false" ht="15" hidden="false" customHeight="false" outlineLevel="0" collapsed="false">
      <c r="A3" s="6" t="s">
        <v>32</v>
      </c>
      <c r="B3" s="6"/>
      <c r="C3" s="6"/>
    </row>
    <row r="4" customFormat="false" ht="30" hidden="false" customHeight="true" outlineLevel="0" collapsed="false">
      <c r="B4" s="7" t="s">
        <v>33</v>
      </c>
      <c r="C4" s="8"/>
    </row>
    <row r="5" customFormat="false" ht="30" hidden="false" customHeight="true" outlineLevel="0" collapsed="false">
      <c r="B5" s="7" t="s">
        <v>34</v>
      </c>
      <c r="C5" s="8"/>
    </row>
    <row r="6" customFormat="false" ht="30" hidden="false" customHeight="true" outlineLevel="0" collapsed="false">
      <c r="B6" s="7" t="s">
        <v>35</v>
      </c>
      <c r="C6" s="8"/>
    </row>
    <row r="7" customFormat="false" ht="30" hidden="false" customHeight="true" outlineLevel="0" collapsed="false">
      <c r="B7" s="7" t="s">
        <v>36</v>
      </c>
      <c r="C7" s="8"/>
    </row>
    <row r="8" customFormat="false" ht="30" hidden="false" customHeight="true" outlineLevel="0" collapsed="false">
      <c r="B8" s="7" t="s">
        <v>37</v>
      </c>
      <c r="C8" s="8"/>
    </row>
    <row r="10" customFormat="false" ht="15" hidden="false" customHeight="false" outlineLevel="0" collapsed="false">
      <c r="A10" s="6" t="s">
        <v>38</v>
      </c>
      <c r="B10" s="6"/>
      <c r="C10" s="6"/>
    </row>
    <row r="11" customFormat="false" ht="30" hidden="false" customHeight="true" outlineLevel="0" collapsed="false">
      <c r="B11" s="7" t="s">
        <v>39</v>
      </c>
      <c r="C11" s="8"/>
    </row>
    <row r="12" customFormat="false" ht="30" hidden="false" customHeight="true" outlineLevel="0" collapsed="false">
      <c r="B12" s="7" t="s">
        <v>40</v>
      </c>
      <c r="C12" s="8"/>
    </row>
    <row r="13" customFormat="false" ht="30" hidden="false" customHeight="true" outlineLevel="0" collapsed="false">
      <c r="B13" s="7" t="s">
        <v>41</v>
      </c>
      <c r="C13" s="8"/>
    </row>
    <row r="14" customFormat="false" ht="30" hidden="false" customHeight="true" outlineLevel="0" collapsed="false">
      <c r="B14" s="7" t="s">
        <v>42</v>
      </c>
      <c r="C14" s="8"/>
    </row>
    <row r="15" customFormat="false" ht="30" hidden="false" customHeight="true" outlineLevel="0" collapsed="false">
      <c r="B15" s="7" t="s">
        <v>43</v>
      </c>
      <c r="C15" s="8"/>
    </row>
    <row r="16" customFormat="false" ht="30" hidden="false" customHeight="true" outlineLevel="0" collapsed="false">
      <c r="B16" s="7" t="s">
        <v>44</v>
      </c>
      <c r="C16" s="8"/>
    </row>
    <row r="17" customFormat="false" ht="30" hidden="false" customHeight="true" outlineLevel="0" collapsed="false">
      <c r="B17" s="7" t="s">
        <v>45</v>
      </c>
      <c r="C17" s="8"/>
    </row>
    <row r="19" customFormat="false" ht="15" hidden="false" customHeight="false" outlineLevel="0" collapsed="false">
      <c r="A19" s="6" t="s">
        <v>46</v>
      </c>
      <c r="B19" s="6"/>
      <c r="C19" s="6"/>
    </row>
    <row r="20" customFormat="false" ht="30" hidden="false" customHeight="true" outlineLevel="0" collapsed="false">
      <c r="B20" s="7" t="s">
        <v>47</v>
      </c>
      <c r="C20" s="8"/>
    </row>
    <row r="21" customFormat="false" ht="30" hidden="false" customHeight="true" outlineLevel="0" collapsed="false">
      <c r="B21" s="7" t="s">
        <v>48</v>
      </c>
      <c r="C21" s="8"/>
    </row>
    <row r="22" customFormat="false" ht="30" hidden="false" customHeight="true" outlineLevel="0" collapsed="false">
      <c r="B22" s="7" t="s">
        <v>49</v>
      </c>
      <c r="C22" s="8"/>
    </row>
    <row r="23" customFormat="false" ht="30" hidden="false" customHeight="true" outlineLevel="0" collapsed="false">
      <c r="B23" s="7" t="s">
        <v>50</v>
      </c>
      <c r="C23" s="8"/>
    </row>
    <row r="24" customFormat="false" ht="30" hidden="false" customHeight="true" outlineLevel="0" collapsed="false">
      <c r="B24" s="7" t="s">
        <v>51</v>
      </c>
      <c r="C24" s="8"/>
    </row>
    <row r="25" customFormat="false" ht="30" hidden="false" customHeight="true" outlineLevel="0" collapsed="false">
      <c r="B25" s="7" t="s">
        <v>52</v>
      </c>
      <c r="C25" s="8"/>
    </row>
    <row r="26" customFormat="false" ht="30" hidden="false" customHeight="true" outlineLevel="0" collapsed="false">
      <c r="B26" s="7" t="s">
        <v>53</v>
      </c>
      <c r="C26" s="8"/>
    </row>
    <row r="27" customFormat="false" ht="30" hidden="false" customHeight="true" outlineLevel="0" collapsed="false">
      <c r="B27" s="7" t="s">
        <v>54</v>
      </c>
      <c r="C27" s="8"/>
    </row>
  </sheetData>
  <mergeCells count="4">
    <mergeCell ref="B1:C1"/>
    <mergeCell ref="A3:C3"/>
    <mergeCell ref="A10:C10"/>
    <mergeCell ref="A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D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5"/>
    <col collapsed="false" customWidth="true" hidden="false" outlineLevel="0" max="3" min="3" style="0" width="12"/>
    <col collapsed="false" customWidth="true" hidden="false" outlineLevel="0" max="4" min="4" style="0" width="45"/>
  </cols>
  <sheetData>
    <row r="1" customFormat="false" ht="17.35" hidden="false" customHeight="false" outlineLevel="0" collapsed="false">
      <c r="A1" s="9" t="s">
        <v>55</v>
      </c>
      <c r="B1" s="9"/>
      <c r="C1" s="9"/>
      <c r="D1" s="9"/>
    </row>
    <row r="2" customFormat="false" ht="23.85" hidden="false" customHeight="false" outlineLevel="0" collapsed="false">
      <c r="A2" s="10" t="s">
        <v>56</v>
      </c>
      <c r="B2" s="10" t="s">
        <v>57</v>
      </c>
      <c r="C2" s="10" t="s">
        <v>58</v>
      </c>
      <c r="D2" s="10" t="s">
        <v>59</v>
      </c>
    </row>
    <row r="3" customFormat="false" ht="15" hidden="false" customHeight="false" outlineLevel="0" collapsed="false">
      <c r="A3" s="6" t="s">
        <v>60</v>
      </c>
      <c r="B3" s="6"/>
      <c r="C3" s="6"/>
      <c r="D3" s="6"/>
    </row>
    <row r="4" customFormat="false" ht="30" hidden="false" customHeight="true" outlineLevel="0" collapsed="false">
      <c r="A4" s="11" t="s">
        <v>61</v>
      </c>
      <c r="B4" s="11"/>
      <c r="C4" s="11"/>
      <c r="D4" s="11"/>
    </row>
    <row r="5" customFormat="false" ht="36" hidden="false" customHeight="true" outlineLevel="0" collapsed="false">
      <c r="A5" s="12" t="s">
        <v>62</v>
      </c>
      <c r="B5" s="12"/>
      <c r="C5" s="12"/>
      <c r="D5" s="12"/>
    </row>
    <row r="6" customFormat="false" ht="37.5" hidden="false" customHeight="true" outlineLevel="0" collapsed="false">
      <c r="A6" s="13" t="n">
        <v>1</v>
      </c>
      <c r="B6" s="14" t="s">
        <v>63</v>
      </c>
      <c r="C6" s="15"/>
      <c r="D6" s="16"/>
    </row>
    <row r="7" customFormat="false" ht="37.5" hidden="false" customHeight="true" outlineLevel="0" collapsed="false">
      <c r="A7" s="17" t="n">
        <v>2</v>
      </c>
      <c r="B7" s="18" t="s">
        <v>64</v>
      </c>
      <c r="C7" s="15"/>
      <c r="D7" s="16"/>
    </row>
    <row r="8" customFormat="false" ht="37.5" hidden="false" customHeight="true" outlineLevel="0" collapsed="false">
      <c r="A8" s="13" t="n">
        <v>3</v>
      </c>
      <c r="B8" s="14" t="s">
        <v>65</v>
      </c>
      <c r="C8" s="15"/>
      <c r="D8" s="16"/>
    </row>
    <row r="9" customFormat="false" ht="37.5" hidden="false" customHeight="true" outlineLevel="0" collapsed="false">
      <c r="A9" s="17" t="n">
        <v>4</v>
      </c>
      <c r="B9" s="18" t="s">
        <v>66</v>
      </c>
      <c r="C9" s="15"/>
      <c r="D9" s="16"/>
    </row>
    <row r="10" customFormat="false" ht="37.5" hidden="false" customHeight="true" outlineLevel="0" collapsed="false">
      <c r="A10" s="13" t="n">
        <v>5</v>
      </c>
      <c r="B10" s="14" t="s">
        <v>67</v>
      </c>
      <c r="C10" s="15"/>
      <c r="D10" s="16"/>
    </row>
    <row r="11" customFormat="false" ht="37.5" hidden="false" customHeight="true" outlineLevel="0" collapsed="false">
      <c r="A11" s="17" t="n">
        <v>6</v>
      </c>
      <c r="B11" s="18" t="s">
        <v>68</v>
      </c>
      <c r="C11" s="15"/>
      <c r="D11" s="16"/>
    </row>
    <row r="12" customFormat="false" ht="37.5" hidden="false" customHeight="true" outlineLevel="0" collapsed="false">
      <c r="A12" s="13" t="n">
        <v>7</v>
      </c>
      <c r="B12" s="14" t="s">
        <v>69</v>
      </c>
      <c r="C12" s="15"/>
      <c r="D12" s="16"/>
    </row>
    <row r="13" customFormat="false" ht="37.5" hidden="false" customHeight="true" outlineLevel="0" collapsed="false">
      <c r="A13" s="17" t="n">
        <v>8</v>
      </c>
      <c r="B13" s="18" t="s">
        <v>70</v>
      </c>
      <c r="C13" s="15"/>
      <c r="D13" s="16"/>
    </row>
    <row r="14" customFormat="false" ht="15" hidden="false" customHeight="false" outlineLevel="0" collapsed="false">
      <c r="A14" s="19"/>
      <c r="B14" s="20" t="s">
        <v>71</v>
      </c>
      <c r="C14" s="21" t="str">
        <f aca="false">IF(COUNT(C6:C13)=0,"—",ROUND(AVERAGE(C6:C13),2))</f>
        <v>—</v>
      </c>
      <c r="D14" s="19"/>
    </row>
    <row r="16" customFormat="false" ht="15" hidden="false" customHeight="false" outlineLevel="0" collapsed="false">
      <c r="A16" s="6" t="s">
        <v>72</v>
      </c>
      <c r="B16" s="6"/>
      <c r="C16" s="6"/>
      <c r="D16" s="6"/>
    </row>
    <row r="17" customFormat="false" ht="30" hidden="false" customHeight="true" outlineLevel="0" collapsed="false">
      <c r="A17" s="11" t="s">
        <v>73</v>
      </c>
      <c r="B17" s="11"/>
      <c r="C17" s="11"/>
      <c r="D17" s="11"/>
    </row>
    <row r="18" customFormat="false" ht="36" hidden="false" customHeight="true" outlineLevel="0" collapsed="false">
      <c r="A18" s="12" t="s">
        <v>74</v>
      </c>
      <c r="B18" s="12"/>
      <c r="C18" s="12"/>
      <c r="D18" s="12"/>
    </row>
    <row r="19" customFormat="false" ht="37.5" hidden="false" customHeight="true" outlineLevel="0" collapsed="false">
      <c r="A19" s="13" t="n">
        <v>1</v>
      </c>
      <c r="B19" s="14" t="s">
        <v>75</v>
      </c>
      <c r="C19" s="15"/>
      <c r="D19" s="16"/>
    </row>
    <row r="20" customFormat="false" ht="37.5" hidden="false" customHeight="true" outlineLevel="0" collapsed="false">
      <c r="A20" s="17" t="n">
        <v>2</v>
      </c>
      <c r="B20" s="18" t="s">
        <v>76</v>
      </c>
      <c r="C20" s="15"/>
      <c r="D20" s="16"/>
    </row>
    <row r="21" customFormat="false" ht="37.5" hidden="false" customHeight="true" outlineLevel="0" collapsed="false">
      <c r="A21" s="13" t="n">
        <v>3</v>
      </c>
      <c r="B21" s="14" t="s">
        <v>77</v>
      </c>
      <c r="C21" s="15"/>
      <c r="D21" s="16"/>
    </row>
    <row r="22" customFormat="false" ht="37.5" hidden="false" customHeight="true" outlineLevel="0" collapsed="false">
      <c r="A22" s="17" t="n">
        <v>4</v>
      </c>
      <c r="B22" s="18" t="s">
        <v>78</v>
      </c>
      <c r="C22" s="15"/>
      <c r="D22" s="16"/>
    </row>
    <row r="23" customFormat="false" ht="37.5" hidden="false" customHeight="true" outlineLevel="0" collapsed="false">
      <c r="A23" s="13" t="n">
        <v>5</v>
      </c>
      <c r="B23" s="14" t="s">
        <v>79</v>
      </c>
      <c r="C23" s="15"/>
      <c r="D23" s="16"/>
    </row>
    <row r="24" customFormat="false" ht="37.5" hidden="false" customHeight="true" outlineLevel="0" collapsed="false">
      <c r="A24" s="17" t="n">
        <v>6</v>
      </c>
      <c r="B24" s="18" t="s">
        <v>80</v>
      </c>
      <c r="C24" s="15"/>
      <c r="D24" s="16"/>
    </row>
    <row r="25" customFormat="false" ht="37.5" hidden="false" customHeight="true" outlineLevel="0" collapsed="false">
      <c r="A25" s="13" t="n">
        <v>7</v>
      </c>
      <c r="B25" s="14" t="s">
        <v>81</v>
      </c>
      <c r="C25" s="15"/>
      <c r="D25" s="16"/>
    </row>
    <row r="26" customFormat="false" ht="37.5" hidden="false" customHeight="true" outlineLevel="0" collapsed="false">
      <c r="A26" s="17" t="n">
        <v>8</v>
      </c>
      <c r="B26" s="18" t="s">
        <v>82</v>
      </c>
      <c r="C26" s="15"/>
      <c r="D26" s="16"/>
    </row>
    <row r="27" customFormat="false" ht="37.5" hidden="false" customHeight="true" outlineLevel="0" collapsed="false">
      <c r="A27" s="13" t="n">
        <v>9</v>
      </c>
      <c r="B27" s="14" t="s">
        <v>83</v>
      </c>
      <c r="C27" s="15"/>
      <c r="D27" s="16"/>
    </row>
    <row r="28" customFormat="false" ht="15" hidden="false" customHeight="false" outlineLevel="0" collapsed="false">
      <c r="A28" s="19"/>
      <c r="B28" s="20" t="s">
        <v>84</v>
      </c>
      <c r="C28" s="21" t="str">
        <f aca="false">IF(COUNT(C19:C27)=0,"—",ROUND(AVERAGE(C19:C27),2))</f>
        <v>—</v>
      </c>
      <c r="D28" s="19"/>
    </row>
    <row r="30" customFormat="false" ht="15" hidden="false" customHeight="false" outlineLevel="0" collapsed="false">
      <c r="A30" s="6" t="s">
        <v>85</v>
      </c>
      <c r="B30" s="6"/>
      <c r="C30" s="6"/>
      <c r="D30" s="6"/>
    </row>
    <row r="31" customFormat="false" ht="30" hidden="false" customHeight="true" outlineLevel="0" collapsed="false">
      <c r="A31" s="11" t="s">
        <v>86</v>
      </c>
      <c r="B31" s="11"/>
      <c r="C31" s="11"/>
      <c r="D31" s="11"/>
    </row>
    <row r="32" customFormat="false" ht="36" hidden="false" customHeight="true" outlineLevel="0" collapsed="false">
      <c r="A32" s="12" t="s">
        <v>87</v>
      </c>
      <c r="B32" s="12"/>
      <c r="C32" s="12"/>
      <c r="D32" s="12"/>
    </row>
    <row r="33" customFormat="false" ht="37.5" hidden="false" customHeight="true" outlineLevel="0" collapsed="false">
      <c r="A33" s="13" t="n">
        <v>1</v>
      </c>
      <c r="B33" s="14" t="s">
        <v>88</v>
      </c>
      <c r="C33" s="15"/>
      <c r="D33" s="16"/>
    </row>
    <row r="34" customFormat="false" ht="37.5" hidden="false" customHeight="true" outlineLevel="0" collapsed="false">
      <c r="A34" s="17" t="n">
        <v>2</v>
      </c>
      <c r="B34" s="18" t="s">
        <v>89</v>
      </c>
      <c r="C34" s="15"/>
      <c r="D34" s="16"/>
    </row>
    <row r="35" customFormat="false" ht="37.5" hidden="false" customHeight="true" outlineLevel="0" collapsed="false">
      <c r="A35" s="13" t="n">
        <v>3</v>
      </c>
      <c r="B35" s="14" t="s">
        <v>90</v>
      </c>
      <c r="C35" s="15"/>
      <c r="D35" s="16"/>
    </row>
    <row r="36" customFormat="false" ht="37.5" hidden="false" customHeight="true" outlineLevel="0" collapsed="false">
      <c r="A36" s="17" t="n">
        <v>4</v>
      </c>
      <c r="B36" s="18" t="s">
        <v>91</v>
      </c>
      <c r="C36" s="15"/>
      <c r="D36" s="16"/>
    </row>
    <row r="37" customFormat="false" ht="37.5" hidden="false" customHeight="true" outlineLevel="0" collapsed="false">
      <c r="A37" s="13" t="n">
        <v>5</v>
      </c>
      <c r="B37" s="14" t="s">
        <v>92</v>
      </c>
      <c r="C37" s="15"/>
      <c r="D37" s="16"/>
    </row>
    <row r="38" customFormat="false" ht="37.5" hidden="false" customHeight="true" outlineLevel="0" collapsed="false">
      <c r="A38" s="17" t="n">
        <v>6</v>
      </c>
      <c r="B38" s="18" t="s">
        <v>93</v>
      </c>
      <c r="C38" s="15"/>
      <c r="D38" s="16"/>
    </row>
    <row r="39" customFormat="false" ht="37.5" hidden="false" customHeight="true" outlineLevel="0" collapsed="false">
      <c r="A39" s="13" t="n">
        <v>7</v>
      </c>
      <c r="B39" s="14" t="s">
        <v>94</v>
      </c>
      <c r="C39" s="15"/>
      <c r="D39" s="16"/>
    </row>
    <row r="40" customFormat="false" ht="37.5" hidden="false" customHeight="true" outlineLevel="0" collapsed="false">
      <c r="A40" s="17" t="n">
        <v>8</v>
      </c>
      <c r="B40" s="18" t="s">
        <v>95</v>
      </c>
      <c r="C40" s="15"/>
      <c r="D40" s="16"/>
    </row>
    <row r="41" customFormat="false" ht="37.5" hidden="false" customHeight="true" outlineLevel="0" collapsed="false">
      <c r="A41" s="13" t="n">
        <v>9</v>
      </c>
      <c r="B41" s="14" t="s">
        <v>96</v>
      </c>
      <c r="C41" s="15"/>
      <c r="D41" s="16"/>
    </row>
    <row r="42" customFormat="false" ht="37.5" hidden="false" customHeight="true" outlineLevel="0" collapsed="false">
      <c r="A42" s="17" t="n">
        <v>10</v>
      </c>
      <c r="B42" s="18" t="s">
        <v>97</v>
      </c>
      <c r="C42" s="15"/>
      <c r="D42" s="16"/>
    </row>
    <row r="43" customFormat="false" ht="37.5" hidden="false" customHeight="true" outlineLevel="0" collapsed="false">
      <c r="A43" s="13" t="n">
        <v>11</v>
      </c>
      <c r="B43" s="14" t="s">
        <v>98</v>
      </c>
      <c r="C43" s="15"/>
      <c r="D43" s="16"/>
    </row>
    <row r="44" customFormat="false" ht="37.5" hidden="false" customHeight="true" outlineLevel="0" collapsed="false">
      <c r="A44" s="17" t="n">
        <v>12</v>
      </c>
      <c r="B44" s="18" t="s">
        <v>99</v>
      </c>
      <c r="C44" s="15"/>
      <c r="D44" s="16"/>
    </row>
    <row r="45" customFormat="false" ht="15" hidden="false" customHeight="false" outlineLevel="0" collapsed="false">
      <c r="A45" s="19"/>
      <c r="B45" s="20" t="s">
        <v>100</v>
      </c>
      <c r="C45" s="21" t="str">
        <f aca="false">IF(COUNT(C33:C44)=0,"—",ROUND(AVERAGE(C33:C44),2))</f>
        <v>—</v>
      </c>
      <c r="D45" s="19"/>
    </row>
    <row r="47" customFormat="false" ht="15" hidden="false" customHeight="false" outlineLevel="0" collapsed="false">
      <c r="A47" s="6" t="s">
        <v>101</v>
      </c>
      <c r="B47" s="6"/>
      <c r="C47" s="6"/>
      <c r="D47" s="6"/>
    </row>
    <row r="48" customFormat="false" ht="30" hidden="false" customHeight="true" outlineLevel="0" collapsed="false">
      <c r="A48" s="11" t="s">
        <v>102</v>
      </c>
      <c r="B48" s="11"/>
      <c r="C48" s="11"/>
      <c r="D48" s="11"/>
    </row>
    <row r="49" customFormat="false" ht="36" hidden="false" customHeight="true" outlineLevel="0" collapsed="false">
      <c r="A49" s="12" t="s">
        <v>103</v>
      </c>
      <c r="B49" s="12"/>
      <c r="C49" s="12"/>
      <c r="D49" s="12"/>
    </row>
    <row r="50" customFormat="false" ht="37.5" hidden="false" customHeight="true" outlineLevel="0" collapsed="false">
      <c r="A50" s="13" t="n">
        <v>1</v>
      </c>
      <c r="B50" s="14" t="s">
        <v>104</v>
      </c>
      <c r="C50" s="15"/>
      <c r="D50" s="16"/>
    </row>
    <row r="51" customFormat="false" ht="37.5" hidden="false" customHeight="true" outlineLevel="0" collapsed="false">
      <c r="A51" s="17" t="n">
        <v>2</v>
      </c>
      <c r="B51" s="18" t="s">
        <v>105</v>
      </c>
      <c r="C51" s="15"/>
      <c r="D51" s="16"/>
    </row>
    <row r="52" customFormat="false" ht="37.5" hidden="false" customHeight="true" outlineLevel="0" collapsed="false">
      <c r="A52" s="13" t="n">
        <v>3</v>
      </c>
      <c r="B52" s="14" t="s">
        <v>106</v>
      </c>
      <c r="C52" s="15"/>
      <c r="D52" s="16"/>
    </row>
    <row r="53" customFormat="false" ht="37.5" hidden="false" customHeight="true" outlineLevel="0" collapsed="false">
      <c r="A53" s="17" t="n">
        <v>4</v>
      </c>
      <c r="B53" s="18" t="s">
        <v>107</v>
      </c>
      <c r="C53" s="15"/>
      <c r="D53" s="16"/>
    </row>
    <row r="54" customFormat="false" ht="37.5" hidden="false" customHeight="true" outlineLevel="0" collapsed="false">
      <c r="A54" s="13" t="n">
        <v>5</v>
      </c>
      <c r="B54" s="14" t="s">
        <v>108</v>
      </c>
      <c r="C54" s="15"/>
      <c r="D54" s="16"/>
    </row>
    <row r="55" customFormat="false" ht="37.5" hidden="false" customHeight="true" outlineLevel="0" collapsed="false">
      <c r="A55" s="17" t="n">
        <v>6</v>
      </c>
      <c r="B55" s="18" t="s">
        <v>109</v>
      </c>
      <c r="C55" s="15"/>
      <c r="D55" s="16"/>
    </row>
    <row r="56" customFormat="false" ht="37.5" hidden="false" customHeight="true" outlineLevel="0" collapsed="false">
      <c r="A56" s="13" t="n">
        <v>7</v>
      </c>
      <c r="B56" s="14" t="s">
        <v>110</v>
      </c>
      <c r="C56" s="15"/>
      <c r="D56" s="16"/>
    </row>
    <row r="57" customFormat="false" ht="37.5" hidden="false" customHeight="true" outlineLevel="0" collapsed="false">
      <c r="A57" s="17" t="n">
        <v>8</v>
      </c>
      <c r="B57" s="18" t="s">
        <v>111</v>
      </c>
      <c r="C57" s="15"/>
      <c r="D57" s="16"/>
    </row>
    <row r="58" customFormat="false" ht="37.5" hidden="false" customHeight="true" outlineLevel="0" collapsed="false">
      <c r="A58" s="13" t="n">
        <v>9</v>
      </c>
      <c r="B58" s="14" t="s">
        <v>112</v>
      </c>
      <c r="C58" s="15"/>
      <c r="D58" s="16"/>
    </row>
    <row r="59" customFormat="false" ht="37.5" hidden="false" customHeight="true" outlineLevel="0" collapsed="false">
      <c r="A59" s="17" t="n">
        <v>10</v>
      </c>
      <c r="B59" s="18" t="s">
        <v>113</v>
      </c>
      <c r="C59" s="15"/>
      <c r="D59" s="16"/>
    </row>
    <row r="60" customFormat="false" ht="37.5" hidden="false" customHeight="true" outlineLevel="0" collapsed="false">
      <c r="A60" s="13" t="n">
        <v>11</v>
      </c>
      <c r="B60" s="14" t="s">
        <v>114</v>
      </c>
      <c r="C60" s="15"/>
      <c r="D60" s="16"/>
    </row>
    <row r="61" customFormat="false" ht="15" hidden="false" customHeight="false" outlineLevel="0" collapsed="false">
      <c r="A61" s="19"/>
      <c r="B61" s="20" t="s">
        <v>115</v>
      </c>
      <c r="C61" s="21" t="str">
        <f aca="false">IF(COUNT(C50:C60)=0,"—",ROUND(AVERAGE(C50:C60),2))</f>
        <v>—</v>
      </c>
      <c r="D61" s="19"/>
    </row>
    <row r="63" customFormat="false" ht="15" hidden="false" customHeight="false" outlineLevel="0" collapsed="false">
      <c r="A63" s="6" t="s">
        <v>116</v>
      </c>
      <c r="B63" s="6"/>
      <c r="C63" s="6"/>
      <c r="D63" s="6"/>
    </row>
    <row r="64" customFormat="false" ht="30" hidden="false" customHeight="true" outlineLevel="0" collapsed="false">
      <c r="A64" s="11" t="s">
        <v>117</v>
      </c>
      <c r="B64" s="11"/>
      <c r="C64" s="11"/>
      <c r="D64" s="11"/>
    </row>
    <row r="65" customFormat="false" ht="36" hidden="false" customHeight="true" outlineLevel="0" collapsed="false">
      <c r="A65" s="12" t="s">
        <v>118</v>
      </c>
      <c r="B65" s="12"/>
      <c r="C65" s="12"/>
      <c r="D65" s="12"/>
    </row>
    <row r="66" customFormat="false" ht="37.5" hidden="false" customHeight="true" outlineLevel="0" collapsed="false">
      <c r="A66" s="13" t="n">
        <v>1</v>
      </c>
      <c r="B66" s="14" t="s">
        <v>119</v>
      </c>
      <c r="C66" s="15"/>
      <c r="D66" s="16"/>
    </row>
    <row r="67" customFormat="false" ht="37.5" hidden="false" customHeight="true" outlineLevel="0" collapsed="false">
      <c r="A67" s="17" t="n">
        <v>2</v>
      </c>
      <c r="B67" s="18" t="s">
        <v>120</v>
      </c>
      <c r="C67" s="15"/>
      <c r="D67" s="16"/>
    </row>
    <row r="68" customFormat="false" ht="37.5" hidden="false" customHeight="true" outlineLevel="0" collapsed="false">
      <c r="A68" s="13" t="n">
        <v>3</v>
      </c>
      <c r="B68" s="14" t="s">
        <v>121</v>
      </c>
      <c r="C68" s="15"/>
      <c r="D68" s="16"/>
    </row>
    <row r="69" customFormat="false" ht="37.5" hidden="false" customHeight="true" outlineLevel="0" collapsed="false">
      <c r="A69" s="17" t="n">
        <v>4</v>
      </c>
      <c r="B69" s="18" t="s">
        <v>122</v>
      </c>
      <c r="C69" s="15"/>
      <c r="D69" s="16"/>
    </row>
    <row r="70" customFormat="false" ht="37.5" hidden="false" customHeight="true" outlineLevel="0" collapsed="false">
      <c r="A70" s="13" t="n">
        <v>5</v>
      </c>
      <c r="B70" s="14" t="s">
        <v>123</v>
      </c>
      <c r="C70" s="15"/>
      <c r="D70" s="16"/>
    </row>
    <row r="71" customFormat="false" ht="37.5" hidden="false" customHeight="true" outlineLevel="0" collapsed="false">
      <c r="A71" s="17" t="n">
        <v>6</v>
      </c>
      <c r="B71" s="18" t="s">
        <v>124</v>
      </c>
      <c r="C71" s="15"/>
      <c r="D71" s="16"/>
    </row>
    <row r="72" customFormat="false" ht="37.5" hidden="false" customHeight="true" outlineLevel="0" collapsed="false">
      <c r="A72" s="13" t="n">
        <v>7</v>
      </c>
      <c r="B72" s="14" t="s">
        <v>125</v>
      </c>
      <c r="C72" s="15"/>
      <c r="D72" s="16"/>
    </row>
    <row r="73" customFormat="false" ht="37.5" hidden="false" customHeight="true" outlineLevel="0" collapsed="false">
      <c r="A73" s="17" t="n">
        <v>8</v>
      </c>
      <c r="B73" s="18" t="s">
        <v>126</v>
      </c>
      <c r="C73" s="15"/>
      <c r="D73" s="16"/>
    </row>
    <row r="74" customFormat="false" ht="15" hidden="false" customHeight="false" outlineLevel="0" collapsed="false">
      <c r="A74" s="19"/>
      <c r="B74" s="20" t="s">
        <v>127</v>
      </c>
      <c r="C74" s="21" t="str">
        <f aca="false">IF(COUNT(C66:C73)=0,"—",ROUND(AVERAGE(C66:C73),2))</f>
        <v>—</v>
      </c>
      <c r="D74" s="19"/>
    </row>
    <row r="76" customFormat="false" ht="15" hidden="false" customHeight="false" outlineLevel="0" collapsed="false">
      <c r="A76" s="6" t="s">
        <v>128</v>
      </c>
      <c r="B76" s="6"/>
      <c r="C76" s="6"/>
      <c r="D76" s="6"/>
    </row>
    <row r="77" customFormat="false" ht="30" hidden="false" customHeight="true" outlineLevel="0" collapsed="false">
      <c r="A77" s="11" t="s">
        <v>129</v>
      </c>
      <c r="B77" s="11"/>
      <c r="C77" s="11"/>
      <c r="D77" s="11"/>
    </row>
    <row r="78" customFormat="false" ht="36" hidden="false" customHeight="true" outlineLevel="0" collapsed="false">
      <c r="A78" s="12" t="s">
        <v>130</v>
      </c>
      <c r="B78" s="12"/>
      <c r="C78" s="12"/>
      <c r="D78" s="12"/>
    </row>
    <row r="79" customFormat="false" ht="37.5" hidden="false" customHeight="true" outlineLevel="0" collapsed="false">
      <c r="A79" s="13" t="n">
        <v>1</v>
      </c>
      <c r="B79" s="14" t="s">
        <v>131</v>
      </c>
      <c r="C79" s="15"/>
      <c r="D79" s="16"/>
    </row>
    <row r="80" customFormat="false" ht="37.5" hidden="false" customHeight="true" outlineLevel="0" collapsed="false">
      <c r="A80" s="17" t="n">
        <v>2</v>
      </c>
      <c r="B80" s="18" t="s">
        <v>132</v>
      </c>
      <c r="C80" s="15"/>
      <c r="D80" s="16"/>
    </row>
    <row r="81" customFormat="false" ht="37.5" hidden="false" customHeight="true" outlineLevel="0" collapsed="false">
      <c r="A81" s="13" t="n">
        <v>3</v>
      </c>
      <c r="B81" s="14" t="s">
        <v>133</v>
      </c>
      <c r="C81" s="15"/>
      <c r="D81" s="16"/>
    </row>
    <row r="82" customFormat="false" ht="37.5" hidden="false" customHeight="true" outlineLevel="0" collapsed="false">
      <c r="A82" s="17" t="n">
        <v>4</v>
      </c>
      <c r="B82" s="18" t="s">
        <v>134</v>
      </c>
      <c r="C82" s="15"/>
      <c r="D82" s="16"/>
    </row>
    <row r="83" customFormat="false" ht="37.5" hidden="false" customHeight="true" outlineLevel="0" collapsed="false">
      <c r="A83" s="13" t="n">
        <v>5</v>
      </c>
      <c r="B83" s="14" t="s">
        <v>135</v>
      </c>
      <c r="C83" s="15"/>
      <c r="D83" s="16"/>
    </row>
    <row r="84" customFormat="false" ht="37.5" hidden="false" customHeight="true" outlineLevel="0" collapsed="false">
      <c r="A84" s="17" t="n">
        <v>6</v>
      </c>
      <c r="B84" s="18" t="s">
        <v>136</v>
      </c>
      <c r="C84" s="15"/>
      <c r="D84" s="16"/>
    </row>
    <row r="85" customFormat="false" ht="37.5" hidden="false" customHeight="true" outlineLevel="0" collapsed="false">
      <c r="A85" s="13" t="n">
        <v>7</v>
      </c>
      <c r="B85" s="14" t="s">
        <v>137</v>
      </c>
      <c r="C85" s="15"/>
      <c r="D85" s="16"/>
    </row>
    <row r="86" customFormat="false" ht="37.5" hidden="false" customHeight="true" outlineLevel="0" collapsed="false">
      <c r="A86" s="17" t="n">
        <v>8</v>
      </c>
      <c r="B86" s="18" t="s">
        <v>138</v>
      </c>
      <c r="C86" s="15"/>
      <c r="D86" s="16"/>
    </row>
    <row r="87" customFormat="false" ht="15" hidden="false" customHeight="false" outlineLevel="0" collapsed="false">
      <c r="A87" s="19"/>
      <c r="B87" s="20" t="s">
        <v>139</v>
      </c>
      <c r="C87" s="21" t="str">
        <f aca="false">IF(COUNT(C79:C86)=0,"—",ROUND(AVERAGE(C79:C86),2))</f>
        <v>—</v>
      </c>
      <c r="D87" s="19"/>
    </row>
  </sheetData>
  <mergeCells count="19">
    <mergeCell ref="A1:D1"/>
    <mergeCell ref="A3:D3"/>
    <mergeCell ref="A4:D4"/>
    <mergeCell ref="A5:D5"/>
    <mergeCell ref="A16:D16"/>
    <mergeCell ref="A17:D17"/>
    <mergeCell ref="A18:D18"/>
    <mergeCell ref="A30:D30"/>
    <mergeCell ref="A31:D31"/>
    <mergeCell ref="A32:D32"/>
    <mergeCell ref="A47:D47"/>
    <mergeCell ref="A48:D48"/>
    <mergeCell ref="A49:D49"/>
    <mergeCell ref="A63:D63"/>
    <mergeCell ref="A64:D64"/>
    <mergeCell ref="A65:D65"/>
    <mergeCell ref="A76:D76"/>
    <mergeCell ref="A77:D77"/>
    <mergeCell ref="A78:D78"/>
  </mergeCells>
  <dataValidations count="1">
    <dataValidation allowBlank="true" error="Enter 1 to 5" errorStyle="stop" errorTitle="Invalid Score" operator="between" prompt="1=Lowest, 5=Highest" promptTitle="Score" showDropDown="false" showErrorMessage="false" showInputMessage="false" sqref="C6:C13 C19:C27 C33:C44 C50:C60 C66:C73 C79:C86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false"/>
  </sheetPr>
  <dimension ref="B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28"/>
    <col collapsed="false" customWidth="true" hidden="false" outlineLevel="0" max="4" min="4" style="0" width="60"/>
    <col collapsed="false" customWidth="true" hidden="false" outlineLevel="0" max="5" min="5" style="0" width="14"/>
    <col collapsed="false" customWidth="true" hidden="false" outlineLevel="0" max="6" min="6" style="0" width="40"/>
  </cols>
  <sheetData>
    <row r="1" customFormat="false" ht="17.35" hidden="false" customHeight="false" outlineLevel="0" collapsed="false">
      <c r="B1" s="5" t="s">
        <v>140</v>
      </c>
      <c r="C1" s="5"/>
      <c r="D1" s="5"/>
      <c r="E1" s="5"/>
      <c r="F1" s="5"/>
    </row>
    <row r="3" customFormat="false" ht="15" hidden="false" customHeight="false" outlineLevel="0" collapsed="false">
      <c r="B3" s="10" t="s">
        <v>141</v>
      </c>
      <c r="C3" s="10" t="s">
        <v>142</v>
      </c>
      <c r="D3" s="10" t="s">
        <v>143</v>
      </c>
      <c r="E3" s="10" t="s">
        <v>144</v>
      </c>
      <c r="F3" s="10" t="s">
        <v>59</v>
      </c>
    </row>
    <row r="4" customFormat="false" ht="42" hidden="false" customHeight="true" outlineLevel="0" collapsed="false">
      <c r="B4" s="22" t="s">
        <v>145</v>
      </c>
      <c r="C4" s="23" t="s">
        <v>146</v>
      </c>
      <c r="D4" s="14" t="s">
        <v>147</v>
      </c>
      <c r="E4" s="24"/>
      <c r="F4" s="16"/>
    </row>
    <row r="5" customFormat="false" ht="42" hidden="false" customHeight="true" outlineLevel="0" collapsed="false">
      <c r="B5" s="25" t="s">
        <v>148</v>
      </c>
      <c r="C5" s="7" t="s">
        <v>149</v>
      </c>
      <c r="D5" s="18" t="s">
        <v>150</v>
      </c>
      <c r="E5" s="24"/>
      <c r="F5" s="16"/>
    </row>
    <row r="6" customFormat="false" ht="42" hidden="false" customHeight="true" outlineLevel="0" collapsed="false">
      <c r="B6" s="22" t="s">
        <v>151</v>
      </c>
      <c r="C6" s="23" t="s">
        <v>152</v>
      </c>
      <c r="D6" s="14" t="s">
        <v>153</v>
      </c>
      <c r="E6" s="24"/>
      <c r="F6" s="16"/>
    </row>
    <row r="7" customFormat="false" ht="42" hidden="false" customHeight="true" outlineLevel="0" collapsed="false">
      <c r="B7" s="25" t="s">
        <v>154</v>
      </c>
      <c r="C7" s="7" t="s">
        <v>155</v>
      </c>
      <c r="D7" s="18" t="s">
        <v>156</v>
      </c>
      <c r="E7" s="24"/>
      <c r="F7" s="16"/>
    </row>
    <row r="8" customFormat="false" ht="42" hidden="false" customHeight="true" outlineLevel="0" collapsed="false">
      <c r="B8" s="22" t="s">
        <v>157</v>
      </c>
      <c r="C8" s="23" t="s">
        <v>158</v>
      </c>
      <c r="D8" s="14" t="s">
        <v>159</v>
      </c>
      <c r="E8" s="24"/>
      <c r="F8" s="16"/>
    </row>
    <row r="9" customFormat="false" ht="42" hidden="false" customHeight="true" outlineLevel="0" collapsed="false">
      <c r="B9" s="25" t="s">
        <v>160</v>
      </c>
      <c r="C9" s="7" t="s">
        <v>161</v>
      </c>
      <c r="D9" s="18" t="s">
        <v>162</v>
      </c>
      <c r="E9" s="24"/>
      <c r="F9" s="16"/>
    </row>
    <row r="10" customFormat="false" ht="42" hidden="false" customHeight="true" outlineLevel="0" collapsed="false">
      <c r="B10" s="22" t="s">
        <v>163</v>
      </c>
      <c r="C10" s="23" t="s">
        <v>164</v>
      </c>
      <c r="D10" s="14" t="s">
        <v>165</v>
      </c>
      <c r="E10" s="24"/>
      <c r="F10" s="16"/>
    </row>
    <row r="11" customFormat="false" ht="42" hidden="false" customHeight="true" outlineLevel="0" collapsed="false">
      <c r="B11" s="25" t="s">
        <v>166</v>
      </c>
      <c r="C11" s="7" t="s">
        <v>167</v>
      </c>
      <c r="D11" s="18" t="s">
        <v>168</v>
      </c>
      <c r="E11" s="24"/>
      <c r="F11" s="16"/>
    </row>
    <row r="13" customFormat="false" ht="26.85" hidden="false" customHeight="false" outlineLevel="0" collapsed="false">
      <c r="B13" s="26" t="s">
        <v>169</v>
      </c>
      <c r="C13" s="26"/>
      <c r="D13" s="26"/>
      <c r="E13" s="27" t="str">
        <f aca="false">IF(SUM(IF(E4="",1,0),IF(E5="",1,0),IF(E6="",1,0),IF(E7="",1,0),IF(E8="",1,0),IF(E9="",1,0),IF(E10="",1,0),IF(E11="",1,0))&gt;0,"INCOMPLETE",IF(COUNTIF(E4:E11,"Fail")&gt;0,"BLOCKED","ALL PASS"))</f>
        <v>INCOMPLETE</v>
      </c>
      <c r="F13" s="19"/>
    </row>
  </sheetData>
  <mergeCells count="2">
    <mergeCell ref="B1:F1"/>
    <mergeCell ref="B13:D13"/>
  </mergeCells>
  <dataValidations count="1">
    <dataValidation allowBlank="true" error="Select Pass or Fail" errorStyle="stop" operator="between" prompt="Select Pass or Fail" showDropDown="false" showErrorMessage="false" showInputMessage="false" sqref="E4:E11" type="list">
      <formula1>"Pass,Fail"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5" min="3" style="0" width="22"/>
  </cols>
  <sheetData>
    <row r="1" customFormat="false" ht="17.35" hidden="false" customHeight="false" outlineLevel="0" collapsed="false">
      <c r="B1" s="5" t="s">
        <v>170</v>
      </c>
      <c r="C1" s="5"/>
      <c r="D1" s="5"/>
      <c r="E1" s="5"/>
    </row>
    <row r="3" customFormat="false" ht="15" hidden="false" customHeight="false" outlineLevel="0" collapsed="false">
      <c r="A3" s="6" t="s">
        <v>171</v>
      </c>
      <c r="B3" s="6"/>
      <c r="C3" s="6"/>
      <c r="D3" s="6"/>
      <c r="E3" s="6"/>
    </row>
    <row r="4" customFormat="false" ht="15" hidden="false" customHeight="false" outlineLevel="0" collapsed="false">
      <c r="B4" s="10" t="s">
        <v>172</v>
      </c>
      <c r="C4" s="10" t="s">
        <v>173</v>
      </c>
      <c r="D4" s="10"/>
      <c r="E4" s="10"/>
    </row>
    <row r="5" customFormat="false" ht="27.75" hidden="false" customHeight="true" outlineLevel="0" collapsed="false">
      <c r="B5" s="18" t="s">
        <v>174</v>
      </c>
      <c r="C5" s="28"/>
    </row>
    <row r="6" customFormat="false" ht="27.75" hidden="false" customHeight="true" outlineLevel="0" collapsed="false">
      <c r="B6" s="18" t="s">
        <v>175</v>
      </c>
      <c r="C6" s="28"/>
    </row>
    <row r="7" customFormat="false" ht="27.75" hidden="false" customHeight="true" outlineLevel="0" collapsed="false">
      <c r="B7" s="18" t="s">
        <v>176</v>
      </c>
      <c r="C7" s="28"/>
    </row>
    <row r="8" customFormat="false" ht="27.75" hidden="false" customHeight="true" outlineLevel="0" collapsed="false">
      <c r="B8" s="18" t="s">
        <v>177</v>
      </c>
      <c r="C8" s="28"/>
    </row>
    <row r="9" customFormat="false" ht="27.75" hidden="false" customHeight="true" outlineLevel="0" collapsed="false">
      <c r="B9" s="18" t="s">
        <v>178</v>
      </c>
      <c r="C9" s="28"/>
    </row>
    <row r="10" customFormat="false" ht="27.75" hidden="false" customHeight="true" outlineLevel="0" collapsed="false">
      <c r="B10" s="18" t="s">
        <v>179</v>
      </c>
      <c r="C10" s="28"/>
    </row>
    <row r="11" customFormat="false" ht="15" hidden="false" customHeight="false" outlineLevel="0" collapsed="false">
      <c r="B11" s="26" t="s">
        <v>180</v>
      </c>
      <c r="C11" s="29" t="n">
        <f aca="false">SUM(C5:C10)</f>
        <v>0</v>
      </c>
      <c r="D11" s="19"/>
      <c r="E11" s="19"/>
    </row>
    <row r="13" customFormat="false" ht="15" hidden="false" customHeight="false" outlineLevel="0" collapsed="false">
      <c r="A13" s="6" t="s">
        <v>181</v>
      </c>
      <c r="B13" s="6"/>
      <c r="C13" s="6"/>
      <c r="D13" s="6"/>
      <c r="E13" s="6"/>
    </row>
    <row r="14" customFormat="false" ht="15" hidden="false" customHeight="false" outlineLevel="0" collapsed="false">
      <c r="B14" s="10" t="s">
        <v>172</v>
      </c>
      <c r="C14" s="10" t="s">
        <v>182</v>
      </c>
      <c r="D14" s="10" t="s">
        <v>183</v>
      </c>
      <c r="E14" s="10"/>
    </row>
    <row r="15" customFormat="false" ht="27.75" hidden="false" customHeight="true" outlineLevel="0" collapsed="false">
      <c r="B15" s="18" t="s">
        <v>184</v>
      </c>
      <c r="C15" s="28"/>
      <c r="D15" s="28"/>
    </row>
    <row r="16" customFormat="false" ht="27.75" hidden="false" customHeight="true" outlineLevel="0" collapsed="false">
      <c r="B16" s="18" t="s">
        <v>185</v>
      </c>
      <c r="C16" s="28"/>
      <c r="D16" s="28"/>
    </row>
    <row r="17" customFormat="false" ht="27.75" hidden="false" customHeight="true" outlineLevel="0" collapsed="false">
      <c r="B17" s="18" t="s">
        <v>186</v>
      </c>
      <c r="C17" s="28"/>
      <c r="D17" s="28"/>
    </row>
    <row r="18" customFormat="false" ht="27.75" hidden="false" customHeight="true" outlineLevel="0" collapsed="false">
      <c r="B18" s="18" t="s">
        <v>187</v>
      </c>
      <c r="C18" s="28"/>
      <c r="D18" s="28"/>
    </row>
    <row r="19" customFormat="false" ht="27.75" hidden="false" customHeight="true" outlineLevel="0" collapsed="false">
      <c r="B19" s="18" t="s">
        <v>188</v>
      </c>
      <c r="C19" s="28"/>
      <c r="D19" s="28"/>
    </row>
    <row r="20" customFormat="false" ht="27.75" hidden="false" customHeight="true" outlineLevel="0" collapsed="false">
      <c r="B20" s="18" t="s">
        <v>189</v>
      </c>
      <c r="C20" s="28"/>
      <c r="D20" s="28"/>
    </row>
    <row r="21" customFormat="false" ht="27.75" hidden="false" customHeight="true" outlineLevel="0" collapsed="false">
      <c r="B21" s="18" t="s">
        <v>190</v>
      </c>
      <c r="C21" s="28"/>
      <c r="D21" s="28"/>
    </row>
    <row r="22" customFormat="false" ht="27.75" hidden="false" customHeight="true" outlineLevel="0" collapsed="false">
      <c r="B22" s="18" t="s">
        <v>191</v>
      </c>
      <c r="C22" s="28"/>
      <c r="D22" s="28"/>
    </row>
    <row r="23" customFormat="false" ht="27.75" hidden="false" customHeight="true" outlineLevel="0" collapsed="false">
      <c r="B23" s="18" t="s">
        <v>192</v>
      </c>
      <c r="C23" s="28"/>
      <c r="D23" s="28"/>
    </row>
    <row r="24" customFormat="false" ht="27.75" hidden="false" customHeight="true" outlineLevel="0" collapsed="false">
      <c r="B24" s="18" t="s">
        <v>193</v>
      </c>
      <c r="C24" s="28"/>
      <c r="D24" s="28"/>
    </row>
    <row r="25" customFormat="false" ht="15" hidden="false" customHeight="false" outlineLevel="0" collapsed="false">
      <c r="B25" s="26" t="s">
        <v>194</v>
      </c>
      <c r="C25" s="29" t="n">
        <f aca="false">SUM(C15:C24)</f>
        <v>0</v>
      </c>
      <c r="D25" s="19"/>
      <c r="E25" s="19"/>
    </row>
    <row r="26" customFormat="false" ht="15" hidden="false" customHeight="false" outlineLevel="0" collapsed="false">
      <c r="B26" s="30" t="s">
        <v>195</v>
      </c>
      <c r="C26" s="31"/>
      <c r="D26" s="32" t="n">
        <f aca="false">SUM(D15:D24)</f>
        <v>0</v>
      </c>
      <c r="E26" s="31"/>
    </row>
    <row r="28" customFormat="false" ht="15" hidden="false" customHeight="false" outlineLevel="0" collapsed="false">
      <c r="A28" s="6" t="s">
        <v>196</v>
      </c>
      <c r="B28" s="6"/>
      <c r="C28" s="6"/>
      <c r="D28" s="6"/>
      <c r="E28" s="6"/>
    </row>
    <row r="29" customFormat="false" ht="15" hidden="false" customHeight="false" outlineLevel="0" collapsed="false">
      <c r="B29" s="10" t="s">
        <v>197</v>
      </c>
      <c r="C29" s="10" t="s">
        <v>198</v>
      </c>
      <c r="D29" s="10"/>
      <c r="E29" s="10"/>
    </row>
    <row r="30" customFormat="false" ht="27.75" hidden="false" customHeight="true" outlineLevel="0" collapsed="false">
      <c r="B30" s="7" t="s">
        <v>199</v>
      </c>
      <c r="C30" s="33" t="n">
        <f aca="false">C11</f>
        <v>0</v>
      </c>
    </row>
    <row r="31" customFormat="false" ht="27.75" hidden="false" customHeight="true" outlineLevel="0" collapsed="false">
      <c r="B31" s="7" t="s">
        <v>200</v>
      </c>
      <c r="C31" s="33" t="n">
        <f aca="false">C25</f>
        <v>0</v>
      </c>
    </row>
    <row r="32" customFormat="false" ht="27.75" hidden="false" customHeight="true" outlineLevel="0" collapsed="false">
      <c r="B32" s="7" t="s">
        <v>201</v>
      </c>
      <c r="C32" s="33" t="n">
        <f aca="false">D26</f>
        <v>0</v>
      </c>
    </row>
    <row r="33" customFormat="false" ht="27.75" hidden="false" customHeight="true" outlineLevel="0" collapsed="false">
      <c r="B33" s="7" t="s">
        <v>202</v>
      </c>
      <c r="C33" s="33" t="n">
        <f aca="false">C30-C32</f>
        <v>0</v>
      </c>
    </row>
    <row r="34" customFormat="false" ht="27.75" hidden="false" customHeight="true" outlineLevel="0" collapsed="false">
      <c r="B34" s="7" t="s">
        <v>203</v>
      </c>
      <c r="C34" s="34" t="str">
        <f aca="false">IF(C33&lt;=0,"N/A",ROUND(C31/C33*12,1))</f>
        <v>N/A</v>
      </c>
    </row>
    <row r="35" customFormat="false" ht="27.75" hidden="false" customHeight="true" outlineLevel="0" collapsed="false">
      <c r="B35" s="7" t="s">
        <v>204</v>
      </c>
      <c r="C35" s="35" t="str">
        <f aca="false">IF(C31=0,"N/A",(C33-C31)/C31)</f>
        <v>N/A</v>
      </c>
    </row>
    <row r="36" customFormat="false" ht="27.75" hidden="false" customHeight="true" outlineLevel="0" collapsed="false">
      <c r="B36" s="7" t="s">
        <v>205</v>
      </c>
      <c r="C36" s="33" t="n">
        <f aca="false">C33/(1.1)+C33/(1.1^2)+C33/(1.1^3)-C31</f>
        <v>0</v>
      </c>
    </row>
  </sheetData>
  <mergeCells count="4">
    <mergeCell ref="B1:E1"/>
    <mergeCell ref="A3:E3"/>
    <mergeCell ref="A13:E13"/>
    <mergeCell ref="A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6" min="3" style="0" width="16"/>
  </cols>
  <sheetData>
    <row r="1" customFormat="false" ht="17.35" hidden="false" customHeight="false" outlineLevel="0" collapsed="false">
      <c r="B1" s="5" t="s">
        <v>206</v>
      </c>
      <c r="C1" s="5"/>
      <c r="D1" s="5"/>
      <c r="E1" s="5"/>
      <c r="F1" s="5"/>
    </row>
    <row r="3" customFormat="false" ht="15" hidden="false" customHeight="false" outlineLevel="0" collapsed="false">
      <c r="A3" s="6" t="s">
        <v>207</v>
      </c>
      <c r="B3" s="6"/>
      <c r="C3" s="6"/>
      <c r="D3" s="6"/>
      <c r="E3" s="6"/>
      <c r="F3" s="6"/>
    </row>
    <row r="4" customFormat="false" ht="23.85" hidden="false" customHeight="false" outlineLevel="0" collapsed="false">
      <c r="B4" s="10" t="s">
        <v>197</v>
      </c>
      <c r="C4" s="10" t="s">
        <v>208</v>
      </c>
      <c r="D4" s="10" t="s">
        <v>209</v>
      </c>
      <c r="E4" s="10" t="s">
        <v>210</v>
      </c>
      <c r="F4" s="10" t="s">
        <v>211</v>
      </c>
    </row>
    <row r="5" customFormat="false" ht="30" hidden="false" customHeight="true" outlineLevel="0" collapsed="false">
      <c r="B5" s="36" t="s">
        <v>212</v>
      </c>
      <c r="C5" s="37"/>
      <c r="D5" s="37"/>
      <c r="E5" s="37"/>
      <c r="F5" s="37"/>
    </row>
    <row r="6" customFormat="false" ht="30" hidden="false" customHeight="true" outlineLevel="0" collapsed="false">
      <c r="B6" s="36" t="s">
        <v>213</v>
      </c>
      <c r="C6" s="37"/>
      <c r="D6" s="37"/>
      <c r="E6" s="37"/>
      <c r="F6" s="37"/>
    </row>
    <row r="7" customFormat="false" ht="30" hidden="false" customHeight="true" outlineLevel="0" collapsed="false">
      <c r="B7" s="36" t="s">
        <v>214</v>
      </c>
      <c r="C7" s="37"/>
      <c r="D7" s="37"/>
      <c r="E7" s="37"/>
      <c r="F7" s="37"/>
    </row>
    <row r="8" customFormat="false" ht="30" hidden="false" customHeight="true" outlineLevel="0" collapsed="false">
      <c r="B8" s="36" t="s">
        <v>215</v>
      </c>
      <c r="C8" s="37"/>
      <c r="D8" s="37"/>
      <c r="E8" s="37"/>
      <c r="F8" s="37"/>
    </row>
    <row r="9" customFormat="false" ht="30" hidden="false" customHeight="true" outlineLevel="0" collapsed="false">
      <c r="B9" s="36" t="s">
        <v>216</v>
      </c>
      <c r="C9" s="37"/>
      <c r="D9" s="37"/>
      <c r="E9" s="37"/>
      <c r="F9" s="37"/>
    </row>
    <row r="10" customFormat="false" ht="30" hidden="false" customHeight="true" outlineLevel="0" collapsed="false">
      <c r="B10" s="36" t="s">
        <v>217</v>
      </c>
      <c r="C10" s="37"/>
      <c r="D10" s="37"/>
      <c r="E10" s="37"/>
      <c r="F10" s="37"/>
    </row>
    <row r="11" customFormat="false" ht="30" hidden="false" customHeight="true" outlineLevel="0" collapsed="false">
      <c r="B11" s="36" t="s">
        <v>218</v>
      </c>
      <c r="C11" s="37"/>
      <c r="D11" s="37"/>
      <c r="E11" s="37"/>
      <c r="F11" s="37"/>
    </row>
    <row r="12" customFormat="false" ht="30" hidden="false" customHeight="true" outlineLevel="0" collapsed="false">
      <c r="B12" s="36" t="s">
        <v>219</v>
      </c>
      <c r="C12" s="37"/>
      <c r="D12" s="37"/>
      <c r="E12" s="37"/>
      <c r="F12" s="37"/>
    </row>
    <row r="14" customFormat="false" ht="15" hidden="false" customHeight="false" outlineLevel="0" collapsed="false">
      <c r="A14" s="6" t="s">
        <v>220</v>
      </c>
      <c r="B14" s="6"/>
      <c r="C14" s="6"/>
      <c r="D14" s="6"/>
      <c r="E14" s="6"/>
      <c r="F14" s="6"/>
    </row>
    <row r="15" customFormat="false" ht="23.85" hidden="false" customHeight="false" outlineLevel="0" collapsed="false">
      <c r="B15" s="10" t="s">
        <v>221</v>
      </c>
      <c r="C15" s="10" t="s">
        <v>222</v>
      </c>
      <c r="D15" s="10" t="s">
        <v>223</v>
      </c>
      <c r="E15" s="10"/>
      <c r="F15" s="10"/>
    </row>
    <row r="16" customFormat="false" ht="30" hidden="false" customHeight="true" outlineLevel="0" collapsed="false">
      <c r="B16" s="36" t="s">
        <v>224</v>
      </c>
      <c r="C16" s="38" t="s">
        <v>225</v>
      </c>
      <c r="D16" s="39" t="s">
        <v>226</v>
      </c>
      <c r="E16" s="39"/>
      <c r="F16" s="39"/>
    </row>
    <row r="17" customFormat="false" ht="30" hidden="false" customHeight="true" outlineLevel="0" collapsed="false">
      <c r="B17" s="36" t="s">
        <v>227</v>
      </c>
      <c r="C17" s="38" t="s">
        <v>228</v>
      </c>
      <c r="D17" s="39" t="s">
        <v>229</v>
      </c>
      <c r="E17" s="39"/>
      <c r="F17" s="39"/>
    </row>
    <row r="18" customFormat="false" ht="30" hidden="false" customHeight="true" outlineLevel="0" collapsed="false">
      <c r="B18" s="36" t="s">
        <v>230</v>
      </c>
      <c r="C18" s="38" t="s">
        <v>231</v>
      </c>
      <c r="D18" s="39" t="s">
        <v>232</v>
      </c>
      <c r="E18" s="39"/>
      <c r="F18" s="39"/>
    </row>
    <row r="19" customFormat="false" ht="30" hidden="false" customHeight="true" outlineLevel="0" collapsed="false">
      <c r="B19" s="36" t="s">
        <v>233</v>
      </c>
      <c r="C19" s="38" t="s">
        <v>234</v>
      </c>
      <c r="D19" s="39" t="s">
        <v>235</v>
      </c>
      <c r="E19" s="39"/>
      <c r="F19" s="39"/>
    </row>
    <row r="20" customFormat="false" ht="30" hidden="false" customHeight="true" outlineLevel="0" collapsed="false">
      <c r="B20" s="36" t="s">
        <v>236</v>
      </c>
      <c r="C20" s="38" t="s">
        <v>237</v>
      </c>
      <c r="D20" s="39" t="s">
        <v>238</v>
      </c>
      <c r="E20" s="39"/>
      <c r="F20" s="39"/>
    </row>
    <row r="22" customFormat="false" ht="15" hidden="false" customHeight="false" outlineLevel="0" collapsed="false">
      <c r="A22" s="6" t="s">
        <v>239</v>
      </c>
      <c r="B22" s="6"/>
      <c r="C22" s="6"/>
      <c r="D22" s="6"/>
      <c r="E22" s="6"/>
      <c r="F22" s="6"/>
    </row>
    <row r="23" customFormat="false" ht="15" hidden="false" customHeight="false" outlineLevel="0" collapsed="false">
      <c r="B23" s="10" t="s">
        <v>240</v>
      </c>
      <c r="C23" s="10" t="s">
        <v>241</v>
      </c>
      <c r="D23" s="10"/>
      <c r="E23" s="10"/>
      <c r="F23" s="10"/>
    </row>
    <row r="24" customFormat="false" ht="27.75" hidden="false" customHeight="true" outlineLevel="0" collapsed="false">
      <c r="B24" s="36" t="s">
        <v>242</v>
      </c>
      <c r="C24" s="40"/>
      <c r="D24" s="40"/>
      <c r="E24" s="40"/>
      <c r="F24" s="40"/>
    </row>
    <row r="25" customFormat="false" ht="27.75" hidden="false" customHeight="true" outlineLevel="0" collapsed="false">
      <c r="B25" s="36" t="s">
        <v>243</v>
      </c>
      <c r="C25" s="40"/>
      <c r="D25" s="40"/>
      <c r="E25" s="40"/>
      <c r="F25" s="40"/>
    </row>
    <row r="26" customFormat="false" ht="27.75" hidden="false" customHeight="true" outlineLevel="0" collapsed="false">
      <c r="B26" s="36" t="s">
        <v>244</v>
      </c>
      <c r="C26" s="40"/>
      <c r="D26" s="40"/>
      <c r="E26" s="40"/>
      <c r="F26" s="40"/>
    </row>
    <row r="27" customFormat="false" ht="27.75" hidden="false" customHeight="true" outlineLevel="0" collapsed="false">
      <c r="B27" s="36" t="s">
        <v>245</v>
      </c>
      <c r="C27" s="40"/>
      <c r="D27" s="40"/>
      <c r="E27" s="40"/>
      <c r="F27" s="40"/>
    </row>
    <row r="28" customFormat="false" ht="27.75" hidden="false" customHeight="true" outlineLevel="0" collapsed="false">
      <c r="B28" s="36" t="s">
        <v>246</v>
      </c>
      <c r="C28" s="40"/>
      <c r="D28" s="40"/>
      <c r="E28" s="40"/>
      <c r="F28" s="40"/>
    </row>
    <row r="29" customFormat="false" ht="27.75" hidden="false" customHeight="true" outlineLevel="0" collapsed="false">
      <c r="B29" s="36" t="s">
        <v>247</v>
      </c>
      <c r="C29" s="40"/>
      <c r="D29" s="40"/>
      <c r="E29" s="40"/>
      <c r="F29" s="40"/>
    </row>
    <row r="30" customFormat="false" ht="27.75" hidden="false" customHeight="true" outlineLevel="0" collapsed="false">
      <c r="B30" s="36" t="s">
        <v>248</v>
      </c>
      <c r="C30" s="40"/>
      <c r="D30" s="40"/>
      <c r="E30" s="40"/>
      <c r="F30" s="40"/>
    </row>
  </sheetData>
  <mergeCells count="16">
    <mergeCell ref="B1:F1"/>
    <mergeCell ref="A3:F3"/>
    <mergeCell ref="A14:F14"/>
    <mergeCell ref="D16:F16"/>
    <mergeCell ref="D17:F17"/>
    <mergeCell ref="D18:F18"/>
    <mergeCell ref="D19:F19"/>
    <mergeCell ref="D20:F20"/>
    <mergeCell ref="A22:F22"/>
    <mergeCell ref="C24:F24"/>
    <mergeCell ref="C25:F25"/>
    <mergeCell ref="C26:F26"/>
    <mergeCell ref="C27:F27"/>
    <mergeCell ref="C28:F28"/>
    <mergeCell ref="C29:F29"/>
    <mergeCell ref="C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7377"/>
    <pageSetUpPr fitToPage="false"/>
  </sheetPr>
  <dimension ref="B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10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7" min="7" style="0" width="30"/>
  </cols>
  <sheetData>
    <row r="1" customFormat="false" ht="17.35" hidden="false" customHeight="false" outlineLevel="0" collapsed="false">
      <c r="B1" s="5" t="s">
        <v>249</v>
      </c>
      <c r="C1" s="5"/>
      <c r="D1" s="5"/>
      <c r="E1" s="5"/>
      <c r="F1" s="5"/>
      <c r="G1" s="5"/>
    </row>
    <row r="3" customFormat="false" ht="23.85" hidden="false" customHeight="false" outlineLevel="0" collapsed="false">
      <c r="B3" s="10" t="s">
        <v>250</v>
      </c>
      <c r="C3" s="10" t="s">
        <v>251</v>
      </c>
      <c r="D3" s="10" t="s">
        <v>252</v>
      </c>
      <c r="E3" s="10" t="s">
        <v>253</v>
      </c>
      <c r="F3" s="10" t="s">
        <v>254</v>
      </c>
      <c r="G3" s="10" t="s">
        <v>255</v>
      </c>
    </row>
    <row r="4" customFormat="false" ht="36" hidden="false" customHeight="true" outlineLevel="0" collapsed="false">
      <c r="B4" s="23" t="s">
        <v>256</v>
      </c>
      <c r="C4" s="41" t="n">
        <v>0.25</v>
      </c>
      <c r="D4" s="42" t="str">
        <f aca="false">Assessment!C14</f>
        <v>—</v>
      </c>
      <c r="E4" s="43" t="n">
        <f aca="false">IF(D4="—",0,D4*C4)</f>
        <v>0</v>
      </c>
      <c r="F4" s="13" t="str">
        <f aca="false">IF(D4="—","Not scored",IF(D4&lt;2,"Critical Gap",IF(D4&lt;3,"Needs Work",IF(D4&lt;4,"Adequate",IF(D4&lt;4.5,"Strong","Excellent")))))</f>
        <v>Not scored</v>
      </c>
      <c r="G4" s="44" t="str">
        <f aca="false">IF(D4="—","",IF(D4&lt;2,"No clear business alignment; solution looking for a problem",IF(D4&lt;3,"Loosely related to a business goal but not a priority",IF(D4&lt;4,"Supports a recognized business need; moderate executive interest",IF(D4&lt;4.5,"Directly tied to a strategic priority; active executive sponsorship","Mission-critical alignment; executive urgency; clear competitive impact")))))</f>
        <v/>
      </c>
    </row>
    <row r="5" customFormat="false" ht="36" hidden="false" customHeight="true" outlineLevel="0" collapsed="false">
      <c r="B5" s="7" t="s">
        <v>257</v>
      </c>
      <c r="C5" s="45" t="n">
        <v>0.15</v>
      </c>
      <c r="D5" s="46" t="str">
        <f aca="false">Assessment!C28</f>
        <v>—</v>
      </c>
      <c r="E5" s="47" t="n">
        <f aca="false">IF(D5="—",0,D5*C5)</f>
        <v>0</v>
      </c>
      <c r="F5" s="17" t="str">
        <f aca="false">IF(D5="—","Not scored",IF(D5&lt;2,"Critical Gap",IF(D5&lt;3,"Needs Work",IF(D5&lt;4,"Adequate",IF(D5&lt;4.5,"Strong","Excellent")))))</f>
        <v>Not scored</v>
      </c>
      <c r="G5" s="48" t="str">
        <f aca="false">IF(D5="—","",IF(D5&lt;2,"Process is undocumented, unstandardized, and heavily judgment-dependent",IF(D5&lt;3,"Partially documented; significant tribal knowledge; inconsistent execution",IF(D5&lt;4,"Documented and mostly standardized; some edge cases require human judgment",IF(D5&lt;4.5,"Well-documented, standardized, and measurable; most decisions are rule-based","Highly structured, fully instrumented, and almost entirely rule-based with clear exception paths")))))</f>
        <v/>
      </c>
    </row>
    <row r="6" customFormat="false" ht="36" hidden="false" customHeight="true" outlineLevel="0" collapsed="false">
      <c r="B6" s="23" t="s">
        <v>258</v>
      </c>
      <c r="C6" s="41" t="n">
        <v>0.2</v>
      </c>
      <c r="D6" s="42" t="str">
        <f aca="false">Assessment!C45</f>
        <v>—</v>
      </c>
      <c r="E6" s="43" t="n">
        <f aca="false">IF(D6="—",0,D6*C6)</f>
        <v>0</v>
      </c>
      <c r="F6" s="13" t="str">
        <f aca="false">IF(D6="—","Not scored",IF(D6&lt;2,"Critical Gap",IF(D6&lt;3,"Needs Work",IF(D6&lt;4,"Adequate",IF(D6&lt;4.5,"Strong","Excellent")))))</f>
        <v>Not scored</v>
      </c>
      <c r="G6" s="44" t="str">
        <f aca="false">IF(D6="—","",IF(D6&lt;2,"Major technical blockers; required data/systems are inaccessible; no relevant skills in-house",IF(D6&lt;3,"Significant gaps in data, integration, or skills that would require 6+ months of pre-work",IF(D6&lt;4,"Feasible with moderate effort; some integration work needed; skills available or trainable",IF(D6&lt;4.5,"Strong technical foundation; APIs available; data is good; team has relevant experience","Technically straightforward; proven in POC; team has built similar systems before")))))</f>
        <v/>
      </c>
    </row>
    <row r="7" customFormat="false" ht="36" hidden="false" customHeight="true" outlineLevel="0" collapsed="false">
      <c r="B7" s="7" t="s">
        <v>259</v>
      </c>
      <c r="C7" s="45" t="n">
        <v>0.15</v>
      </c>
      <c r="D7" s="46" t="str">
        <f aca="false">Assessment!C61</f>
        <v>—</v>
      </c>
      <c r="E7" s="47" t="n">
        <f aca="false">IF(D7="—",0,D7*C7)</f>
        <v>0</v>
      </c>
      <c r="F7" s="17" t="str">
        <f aca="false">IF(D7="—","Not scored",IF(D7&lt;2,"Critical Gap",IF(D7&lt;3,"Needs Work",IF(D7&lt;4,"Adequate",IF(D7&lt;4.5,"Strong","Excellent")))))</f>
        <v>Not scored</v>
      </c>
      <c r="G7" s="48" t="str">
        <f aca="false">IF(D7="—","",IF(D7&lt;2,"High-risk domain; irreversible actions; sensitive data; heavy regulation; no governance framework",IF(D7&lt;3,"Significant risk; some irreversible actions; regulatory constraints; governance immature",IF(D7&lt;4,"Moderate risk; most actions reversible; standard data handling; governance exists but needs extension",IF(D7&lt;4.5,"Low risk; actions reversible or low-impact; no sensitive data; governance covers this","Minimal risk; internal-only; non-sensitive; fully reversible; strong governance and kill-switch")))))</f>
        <v/>
      </c>
    </row>
    <row r="8" customFormat="false" ht="36" hidden="false" customHeight="true" outlineLevel="0" collapsed="false">
      <c r="B8" s="23" t="s">
        <v>260</v>
      </c>
      <c r="C8" s="41" t="n">
        <v>0.15</v>
      </c>
      <c r="D8" s="42" t="str">
        <f aca="false">Assessment!C74</f>
        <v>—</v>
      </c>
      <c r="E8" s="43" t="n">
        <f aca="false">IF(D8="—",0,D8*C8)</f>
        <v>0</v>
      </c>
      <c r="F8" s="13" t="str">
        <f aca="false">IF(D8="—","Not scored",IF(D8&lt;2,"Critical Gap",IF(D8&lt;3,"Needs Work",IF(D8&lt;4,"Adequate",IF(D8&lt;4.5,"Strong","Excellent")))))</f>
        <v>Not scored</v>
      </c>
      <c r="G8" s="44" t="str">
        <f aca="false">IF(D8="—","",IF(D8&lt;2,"No financial analysis; costs unknown; value is anecdotal",IF(D8&lt;3,"Rough estimates only; ROI uncertain; payback exceeds 18 months",IF(D8&lt;4,"Reasonable cost model; ROI is positive but modest; payback 12–18 months",IF(D8&lt;4.5,"Solid financial model; clear ROI; payback 6–12 months; funding identified","Compelling ROI; payback under 6 months; hard savings dominant; budget approved")))))</f>
        <v/>
      </c>
    </row>
    <row r="9" customFormat="false" ht="36" hidden="false" customHeight="true" outlineLevel="0" collapsed="false">
      <c r="B9" s="7" t="s">
        <v>261</v>
      </c>
      <c r="C9" s="45" t="n">
        <v>0.1</v>
      </c>
      <c r="D9" s="46" t="str">
        <f aca="false">Assessment!C87</f>
        <v>—</v>
      </c>
      <c r="E9" s="47" t="n">
        <f aca="false">IF(D9="—",0,D9*C9)</f>
        <v>0</v>
      </c>
      <c r="F9" s="17" t="str">
        <f aca="false">IF(D9="—","Not scored",IF(D9&lt;2,"Critical Gap",IF(D9&lt;3,"Needs Work",IF(D9&lt;4,"Adequate",IF(D9&lt;4.5,"Strong","Excellent")))))</f>
        <v>Not scored</v>
      </c>
      <c r="G9" s="48" t="str">
        <f aca="false">IF(D9="—","",IF(D9&lt;2,"No change plan; workforce resistance expected; single-team initiative; no operating model",IF(D9&lt;3,"Awareness of change need but no plan; limited stakeholder engagement; unclear ownership",IF(D9&lt;4,"Change plan in development; key stakeholders engaged; operating model being defined",IF(D9&lt;4.5,"Change plan in place; broad alignment; operating model defined; workforce impact addressed","Organization is change-ready; strong cross-functional support; operating model proven; workforce plan executed")))))</f>
        <v/>
      </c>
    </row>
    <row r="11" customFormat="false" ht="42" hidden="false" customHeight="true" outlineLevel="0" collapsed="false">
      <c r="B11" s="49" t="s">
        <v>262</v>
      </c>
      <c r="C11" s="49"/>
      <c r="D11" s="49"/>
      <c r="E11" s="50" t="n">
        <f aca="false">ROUND(SUM(E4:E9),2)</f>
        <v>0</v>
      </c>
      <c r="F11" s="51" t="str">
        <f aca="false">IF(E11&lt;2,"NO GO",IF(E11&lt;3,"NOT READY",IF(E11&lt;4,"CONDITIONAL GO","STRONG GO")))</f>
        <v>NO GO</v>
      </c>
      <c r="G11" s="52" t="str">
        <f aca="false">IF(E11&lt;2,"Fundamental misalignment — do not pursue",IF(E11&lt;3,"Significant gaps — invest in readiness before re-evaluating",IF(E11&lt;4,"Proceed with mitigation plan for weak dimensions","High confidence — proceed to funded pilot")))</f>
        <v>Fundamental misalignment — do not pursue</v>
      </c>
    </row>
    <row r="13" customFormat="false" ht="26.85" hidden="false" customHeight="false" outlineLevel="0" collapsed="false">
      <c r="B13" s="53" t="s">
        <v>263</v>
      </c>
      <c r="C13" s="53"/>
      <c r="D13" s="53"/>
      <c r="E13" s="54" t="str">
        <f aca="false">'Hard Gates'!E13</f>
        <v>INCOMPLETE</v>
      </c>
      <c r="F13" s="10" t="str">
        <f aca="false">IF(E13="ALL PASS","Proceed","HOLD — resolve failed gates before proceeding")</f>
        <v>HOLD — resolve failed gates before proceeding</v>
      </c>
      <c r="G13" s="10"/>
    </row>
    <row r="15" customFormat="false" ht="15" hidden="false" customHeight="false" outlineLevel="0" collapsed="false">
      <c r="B15" s="6" t="s">
        <v>264</v>
      </c>
      <c r="C15" s="6"/>
      <c r="D15" s="31"/>
      <c r="E15" s="31"/>
      <c r="F15" s="31"/>
      <c r="G15" s="31"/>
    </row>
    <row r="16" customFormat="false" ht="15" hidden="false" customHeight="false" outlineLevel="0" collapsed="false">
      <c r="B16" s="7" t="s">
        <v>265</v>
      </c>
      <c r="C16" s="55" t="n">
        <f aca="false">'Financial Model'!C11</f>
        <v>0</v>
      </c>
    </row>
    <row r="17" customFormat="false" ht="15" hidden="false" customHeight="false" outlineLevel="0" collapsed="false">
      <c r="B17" s="7" t="s">
        <v>266</v>
      </c>
      <c r="C17" s="55" t="n">
        <f aca="false">'Financial Model'!C25</f>
        <v>0</v>
      </c>
    </row>
    <row r="18" customFormat="false" ht="15" hidden="false" customHeight="false" outlineLevel="0" collapsed="false">
      <c r="B18" s="7" t="s">
        <v>267</v>
      </c>
      <c r="C18" s="55" t="n">
        <f aca="false">'Financial Model'!D26</f>
        <v>0</v>
      </c>
    </row>
    <row r="19" customFormat="false" ht="15" hidden="false" customHeight="false" outlineLevel="0" collapsed="false">
      <c r="B19" s="7" t="s">
        <v>268</v>
      </c>
      <c r="C19" s="55" t="n">
        <f aca="false">C16-C18</f>
        <v>0</v>
      </c>
    </row>
    <row r="20" customFormat="false" ht="15" hidden="false" customHeight="false" outlineLevel="0" collapsed="false">
      <c r="B20" s="7" t="s">
        <v>203</v>
      </c>
      <c r="C20" s="56" t="str">
        <f aca="false">IF(C19&lt;=0,"N/A",ROUND(C17/C19*12,1))</f>
        <v>N/A</v>
      </c>
    </row>
    <row r="21" customFormat="false" ht="15" hidden="false" customHeight="false" outlineLevel="0" collapsed="false">
      <c r="B21" s="7" t="s">
        <v>204</v>
      </c>
      <c r="C21" s="57" t="str">
        <f aca="false">IF(C17=0,"N/A",(C19-C17)/C17)</f>
        <v>N/A</v>
      </c>
    </row>
    <row r="23" customFormat="false" ht="15" hidden="false" customHeight="true" outlineLevel="0" collapsed="false">
      <c r="B23" s="58" t="s">
        <v>269</v>
      </c>
      <c r="C23" s="58"/>
      <c r="D23" s="58"/>
      <c r="E23" s="58"/>
      <c r="F23" s="58"/>
      <c r="G23" s="58"/>
    </row>
    <row r="24" customFormat="false" ht="23.85" hidden="false" customHeight="true" outlineLevel="0" collapsed="false">
      <c r="B24" s="11" t="s">
        <v>270</v>
      </c>
      <c r="C24" s="11"/>
      <c r="D24" s="11"/>
      <c r="E24" s="11"/>
      <c r="F24" s="11"/>
      <c r="G24" s="11"/>
    </row>
    <row r="26" customFormat="false" ht="49.5" hidden="false" customHeight="true" outlineLevel="0" collapsed="false">
      <c r="B26" s="59" t="str">
        <f aca="false">IF(E11&lt;2,"DECISION: NO GO — This use case has fundamental gaps. Do not invest. Redirect to higher-value opportunities.",IF('Hard Gates'!E13="BLOCKED","DECISION: HOLD — Score is "&amp;TEXT(E11,"0.00")&amp;" but hard gates have failed. Resolve blockers before proceeding.",IF(E11&lt;3,"DECISION: NOT READY — Score of "&amp;TEXT(E11,"0.00")&amp;" indicates significant gaps. Invest in readiness (process, data, governance) and re-evaluate in 90 days.",IF(E11&lt;4,"DECISION: CONDITIONAL GO — Score of "&amp;TEXT(E11,"0.00")&amp;" supports proceeding with a time-boxed pilot, contingent on mitigating weak dimensions.","DECISION: STRONG GO — Score of "&amp;TEXT(E11,"0.00")&amp;" indicates high confidence. Proceed to funded pilot with defined success criteria."))))</f>
        <v>DECISION: NO GO — This use case has fundamental gaps. Do not invest. Redirect to higher-value opportunities.</v>
      </c>
      <c r="C26" s="59"/>
      <c r="D26" s="59"/>
      <c r="E26" s="59"/>
      <c r="F26" s="59"/>
      <c r="G26" s="59"/>
    </row>
    <row r="27" customFormat="false" ht="15" hidden="false" customHeight="false" outlineLevel="0" collapsed="false">
      <c r="B27" s="59"/>
      <c r="C27" s="59"/>
      <c r="D27" s="59"/>
      <c r="E27" s="59"/>
      <c r="F27" s="59"/>
      <c r="G27" s="59"/>
    </row>
  </sheetData>
  <mergeCells count="8">
    <mergeCell ref="B1:G1"/>
    <mergeCell ref="B11:D11"/>
    <mergeCell ref="B13:D13"/>
    <mergeCell ref="F13:G13"/>
    <mergeCell ref="B15:C15"/>
    <mergeCell ref="B23:G23"/>
    <mergeCell ref="B24:G24"/>
    <mergeCell ref="B26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2026-07-15T15:28:00Z</dcterms:created>
  <dc:creator>openpyxl</dc:creator>
  <dc:description/>
  <dc:language>en-US</dc:language>
  <cp:lastModifiedBy/>
  <dcterms:modified xsi:type="dcterms:W3CDTF">2026-07-15T15:28:00Z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